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USERSTORE-1\FolderRedir$\M127pandr\Desktop\"/>
    </mc:Choice>
  </mc:AlternateContent>
  <bookViews>
    <workbookView xWindow="0" yWindow="0" windowWidth="27870" windowHeight="14685"/>
  </bookViews>
  <sheets>
    <sheet name="Vorlage" sheetId="1" r:id="rId1"/>
  </sheets>
  <definedNames>
    <definedName name="_xlnm.Print_Area" localSheetId="0">Vorlage!$A$1:$Z$166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9" i="1" l="1"/>
  <c r="L29" i="1" l="1"/>
  <c r="U22" i="1" l="1"/>
  <c r="V49" i="1" l="1"/>
  <c r="V39" i="1" s="1"/>
  <c r="V37" i="1"/>
  <c r="V41" i="1" l="1"/>
  <c r="H47" i="1" l="1"/>
  <c r="J64" i="1"/>
  <c r="A55" i="1"/>
  <c r="J42" i="1"/>
  <c r="J41" i="1"/>
  <c r="J37" i="1"/>
  <c r="J36" i="1"/>
  <c r="J35" i="1"/>
  <c r="J34" i="1"/>
  <c r="Q13" i="1"/>
  <c r="Y11" i="1"/>
  <c r="W11" i="1"/>
  <c r="U11" i="1"/>
  <c r="S11" i="1"/>
  <c r="Q9" i="1"/>
  <c r="Q8" i="1"/>
  <c r="R13" i="1"/>
  <c r="Z11" i="1"/>
  <c r="X11" i="1"/>
  <c r="V11" i="1"/>
  <c r="T11" i="1"/>
  <c r="R11" i="1"/>
  <c r="P6" i="1"/>
  <c r="J39" i="1" l="1"/>
  <c r="J67" i="1" l="1"/>
  <c r="J70" i="1" s="1"/>
  <c r="J30" i="1"/>
  <c r="J25" i="1"/>
  <c r="F44" i="1" l="1"/>
  <c r="J44" i="1" s="1"/>
  <c r="J45" i="1" s="1"/>
  <c r="H46" i="1" l="1"/>
  <c r="H48" i="1" s="1"/>
</calcChain>
</file>

<file path=xl/sharedStrings.xml><?xml version="1.0" encoding="utf-8"?>
<sst xmlns="http://schemas.openxmlformats.org/spreadsheetml/2006/main" count="150" uniqueCount="118">
  <si>
    <t>(Berechnung Einkommen, Vermögen: eigene wirtschaftliche Leistungsfähigkeit/Finanzkraft)</t>
  </si>
  <si>
    <t>Gesuchsteller/in</t>
  </si>
  <si>
    <t>Name/Vorname</t>
  </si>
  <si>
    <t>wohnhaft (Adresse)</t>
  </si>
  <si>
    <t>Zivilstand</t>
  </si>
  <si>
    <t>ledig</t>
  </si>
  <si>
    <t>verheiratet</t>
  </si>
  <si>
    <t>getrennt</t>
  </si>
  <si>
    <t>geschieden</t>
  </si>
  <si>
    <t>verwitwet</t>
  </si>
  <si>
    <t>Geb.Datum</t>
  </si>
  <si>
    <t>Berechnung Einkommen</t>
  </si>
  <si>
    <t>(bitte Belege beifügen)</t>
  </si>
  <si>
    <t>Anrechnung Reinvermögen</t>
  </si>
  <si>
    <t>*</t>
  </si>
  <si>
    <t>Gesamteinkommen / Jahr</t>
  </si>
  <si>
    <t>./. Kinderabzug</t>
  </si>
  <si>
    <t>Anzahl Kinder</t>
  </si>
  <si>
    <t>-</t>
  </si>
  <si>
    <t>Einkommen durchschnittlich pro Monat</t>
  </si>
  <si>
    <t>Beitrag Gemeinde CHF/Std.</t>
  </si>
  <si>
    <t>)</t>
  </si>
  <si>
    <t>Berechnung Vermögen</t>
  </si>
  <si>
    <t>PC-, Bankkonti</t>
  </si>
  <si>
    <t>Wertschriften (Obligationen, Aktien etc.)</t>
  </si>
  <si>
    <t>Adresse</t>
  </si>
  <si>
    <t>Motorfahrzeuge (Zeitwert)</t>
  </si>
  <si>
    <t xml:space="preserve">Marke, Typ </t>
  </si>
  <si>
    <t>Baujahr</t>
  </si>
  <si>
    <t>Anderes Vermögen (unverteilte Erbschaften etc.)</t>
  </si>
  <si>
    <t>Aktivvermögen</t>
  </si>
  <si>
    <t>Schulden (Kreditschulden, Hypothekarschulden etc.)</t>
  </si>
  <si>
    <t>Reinvermögen</t>
  </si>
  <si>
    <t>Massgebend für Anrechnung Einkommen</t>
  </si>
  <si>
    <t xml:space="preserve">Notwendige Betreuungsstunden pro Monat ca. </t>
  </si>
  <si>
    <t>Total Stunden</t>
  </si>
  <si>
    <t>Institution/Krippe:</t>
  </si>
  <si>
    <t>Einkommensberechnung</t>
  </si>
  <si>
    <r>
      <rPr>
        <b/>
        <sz val="10"/>
        <rFont val="Arial"/>
        <family val="2"/>
      </rPr>
      <t>Tabelle zur Ermittlung der Gemeinde- bzw. Elternbeiträge</t>
    </r>
  </si>
  <si>
    <t>gültig ab 1. Juli 2019</t>
  </si>
  <si>
    <t>Alle Personen im gleichen Haushalt</t>
  </si>
  <si>
    <t>Pensum in %</t>
  </si>
  <si>
    <t>in eingetragener Partnerschaft</t>
  </si>
  <si>
    <t>Sohn/Tochter/ PartnerIn</t>
  </si>
  <si>
    <t>Beiträge Konkubinats- / WohnpartnerIn (fix CHF 1'500.--/mtl.)</t>
  </si>
  <si>
    <t>./. Freibetrag Einzelperson CHF 30'000 / Ehepaar;eing.Part.schaft CHF 50'000)</t>
  </si>
  <si>
    <t>Anz.</t>
  </si>
  <si>
    <t>Anzahl im gleichen Haushalt lebender Personen</t>
  </si>
  <si>
    <t xml:space="preserve">Kinder mit Anrecht auf Kinder-/Ausb.Zul. </t>
  </si>
  <si>
    <t>EhepartnerIn / eing.Partnerschaft</t>
  </si>
  <si>
    <t>Konkubinats- / LebenspartnerIn</t>
  </si>
  <si>
    <t>Total Personen im gleichen Haushalt</t>
  </si>
  <si>
    <t>Angaben aus letzter def. Steuerveranlagung</t>
  </si>
  <si>
    <t>Veranlagungsjahr</t>
  </si>
  <si>
    <t>Angaben Steuerabteilung</t>
  </si>
  <si>
    <t>Datum/Unterschrift Gesuchsteller/in:</t>
  </si>
  <si>
    <t>Bei Rückfragen der Gemeinde bitte Angabe der Telefonnummer:</t>
  </si>
  <si>
    <t>Letzte definitive Steuerveranlagung</t>
  </si>
  <si>
    <t>Einkünfte</t>
  </si>
  <si>
    <t>Ziffer 399</t>
  </si>
  <si>
    <t>Jahr CHF</t>
  </si>
  <si>
    <t xml:space="preserve">Übrige Einkünfte </t>
  </si>
  <si>
    <t>Ziffer 400 - 420</t>
  </si>
  <si>
    <t>bei wesentlich veränderten Verhältnissen</t>
  </si>
  <si>
    <t>(x 12 / x 13)</t>
  </si>
  <si>
    <t>Unterhaltsbeiträge Kinder</t>
  </si>
  <si>
    <t>Übriges Einkommen</t>
  </si>
  <si>
    <t>x12</t>
  </si>
  <si>
    <t>§ 5 Abs. 5c Regl.</t>
  </si>
  <si>
    <t xml:space="preserve">§ 5 Abs. 6b Regl. </t>
  </si>
  <si>
    <t>(massgebend für Einstufung)</t>
  </si>
  <si>
    <t>Abzüge / Unterhaltsbeiträge bezahlt</t>
  </si>
  <si>
    <t>Ziffer 570</t>
  </si>
  <si>
    <t xml:space="preserve">                Unterhaltsbeiträge Kinder</t>
  </si>
  <si>
    <t>Ziffer 575</t>
  </si>
  <si>
    <t>Monat CHF</t>
  </si>
  <si>
    <t>Unterhaltsbeiträge zugesprochen/erhalten eigene</t>
  </si>
  <si>
    <t>Ersatzeinkommen wie AHV, IV, Kr'Taggeld etc.</t>
  </si>
  <si>
    <t xml:space="preserve">Reinvermögen </t>
  </si>
  <si>
    <t>Ziffer 899</t>
  </si>
  <si>
    <t xml:space="preserve">J. </t>
  </si>
  <si>
    <t>Liegenschaften (Katasterwert) Parz.Nr.</t>
  </si>
  <si>
    <t>Einstufung gemäss Tariftabelle</t>
  </si>
  <si>
    <t>Eigener Beitrag CHF pro Std.</t>
  </si>
  <si>
    <r>
      <rPr>
        <i/>
        <sz val="10"/>
        <rFont val="Arial"/>
        <family val="2"/>
      </rPr>
      <t xml:space="preserve">§ 5 FEB-Reglement </t>
    </r>
    <r>
      <rPr>
        <sz val="12"/>
        <rFont val="Arial"/>
        <family val="2"/>
      </rPr>
      <t>(bitte Belege beifügen)</t>
    </r>
  </si>
  <si>
    <t>(</t>
  </si>
  <si>
    <r>
      <rPr>
        <b/>
        <sz val="12"/>
        <rFont val="Arial"/>
        <family val="2"/>
      </rPr>
      <t>Anhang 1 zum FEB-Reglement der Gemeinde Sissach:</t>
    </r>
  </si>
  <si>
    <t>Übrige Einkünfte</t>
  </si>
  <si>
    <t>Abzüge</t>
  </si>
  <si>
    <t>Unterhaltsbeiträge</t>
  </si>
  <si>
    <t>Saldo Einkommen</t>
  </si>
  <si>
    <t>Vermögensverzehr Anrechnung</t>
  </si>
  <si>
    <t>massgebendes Einkommen Berechnung FEB</t>
  </si>
  <si>
    <t>Berechnung Vermögensverzehr</t>
  </si>
  <si>
    <t>abzgl. Ehepaar / eing. Partnerschaft</t>
  </si>
  <si>
    <t xml:space="preserve">           Alleinerziehend, nicht-gef.Partn.</t>
  </si>
  <si>
    <t>Saldo Vermögen für Einkommensanrechnung</t>
  </si>
  <si>
    <t>Sissach, ____________________</t>
  </si>
  <si>
    <t>pro Kind im selben Haushalt und Anspruch auf Kinder- oder Ausbildungszulage</t>
  </si>
  <si>
    <t>Berechnung Anspruch auf Beitrag nach FEB-Reglement</t>
  </si>
  <si>
    <t>1 = Alleinerziehend</t>
  </si>
  <si>
    <t>Stufe</t>
  </si>
  <si>
    <t>Schule/Beruf/Tätigkeit etc.</t>
  </si>
  <si>
    <r>
      <t xml:space="preserve">Einkommen netto </t>
    </r>
    <r>
      <rPr>
        <sz val="11"/>
        <rFont val="Arial"/>
        <family val="2"/>
      </rPr>
      <t>(gemäss Arbeitsvertrag/Lohnabrechnung)</t>
    </r>
  </si>
  <si>
    <t>Anhang / Berechnung</t>
  </si>
  <si>
    <t>Reglement über die familienergänzende Kinderbetreuung</t>
  </si>
  <si>
    <r>
      <rPr>
        <sz val="12"/>
        <color theme="1"/>
        <rFont val="Calibri"/>
        <family val="2"/>
      </rPr>
      <t xml:space="preserve">← </t>
    </r>
    <r>
      <rPr>
        <sz val="12"/>
        <color theme="1"/>
        <rFont val="Arial"/>
        <family val="2"/>
      </rPr>
      <t>1/12 vom Jahreseinkommen</t>
    </r>
  </si>
  <si>
    <t>Einkommen pro Monat (Gesamteinkommen : 12)</t>
  </si>
  <si>
    <t>Kind und Grosseltern</t>
  </si>
  <si>
    <r>
      <t xml:space="preserve">Ziffer 399 </t>
    </r>
    <r>
      <rPr>
        <b/>
        <sz val="12"/>
        <color theme="1"/>
        <rFont val="Arial"/>
        <family val="2"/>
      </rPr>
      <t>Steuererklärung</t>
    </r>
  </si>
  <si>
    <r>
      <t xml:space="preserve">Ziffer 899 </t>
    </r>
    <r>
      <rPr>
        <b/>
        <sz val="12"/>
        <color theme="1"/>
        <rFont val="Arial"/>
        <family val="2"/>
      </rPr>
      <t>Steuererklärung</t>
    </r>
  </si>
  <si>
    <r>
      <t xml:space="preserve">Massgebendes Monatseinkommen                                                </t>
    </r>
    <r>
      <rPr>
        <sz val="9"/>
        <rFont val="Arial"/>
        <family val="2"/>
      </rPr>
      <t>(bis zu CHF ...)</t>
    </r>
  </si>
  <si>
    <r>
      <rPr>
        <b/>
        <sz val="9"/>
        <rFont val="Arial"/>
        <family val="2"/>
      </rPr>
      <t xml:space="preserve">Tarif
Erziehungsberechtigte (VTOB)
</t>
    </r>
    <r>
      <rPr>
        <sz val="9"/>
        <rFont val="Arial"/>
        <family val="2"/>
      </rPr>
      <t>(CHF pro Std. &amp; Kind)</t>
    </r>
  </si>
  <si>
    <r>
      <rPr>
        <b/>
        <sz val="9"/>
        <rFont val="Arial"/>
        <family val="2"/>
      </rPr>
      <t xml:space="preserve">Gemeindebeitrag
</t>
    </r>
    <r>
      <rPr>
        <sz val="9"/>
        <rFont val="Arial"/>
        <family val="2"/>
      </rPr>
      <t>(CHFpro Std. &amp; Kind)</t>
    </r>
  </si>
  <si>
    <r>
      <t>Beitrag Partner/in bei nicht-gefestigten Lebens-gemeinschaften</t>
    </r>
    <r>
      <rPr>
        <sz val="9"/>
        <rFont val="Arial"/>
        <family val="2"/>
      </rPr>
      <t xml:space="preserve"> /                     § 5 Abs. 5c FEB-Reglement</t>
    </r>
  </si>
  <si>
    <r>
      <rPr>
        <b/>
        <sz val="9"/>
        <rFont val="Wingdings"/>
        <charset val="2"/>
      </rPr>
      <t>ð</t>
    </r>
    <r>
      <rPr>
        <b/>
        <sz val="9"/>
        <rFont val="Arial"/>
        <family val="2"/>
      </rPr>
      <t xml:space="preserve"> CHF 1'500.00 monatlich</t>
    </r>
  </si>
  <si>
    <r>
      <t>Kinderabzug</t>
    </r>
    <r>
      <rPr>
        <sz val="9"/>
        <rFont val="Arial"/>
        <family val="2"/>
      </rPr>
      <t xml:space="preserve"> / § 5 Abs. 6b</t>
    </r>
  </si>
  <si>
    <r>
      <rPr>
        <b/>
        <sz val="9"/>
        <rFont val="Wingdings"/>
        <charset val="2"/>
      </rPr>
      <t>ð</t>
    </r>
    <r>
      <rPr>
        <b/>
        <sz val="9"/>
        <rFont val="Arial"/>
        <family val="2"/>
      </rPr>
      <t xml:space="preserve"> CHF 700.00 monatlich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</si>
</sst>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4" formatCode="_ &quot;CHF&quot;\ * #,##0.00_ ;_ &quot;CHF&quot;\ * \-#,##0.00_ ;_ &quot;CHF&quot;\ * &quot;-&quot;??_ ;_ @_ "/>
    <numFmt numFmtId="43" formatCode="_ * #,##0.00_ ;_ * \-#,##0.00_ ;_ * &quot;-&quot;??_ ;_ @_ "/>
    <numFmt numFmtId="164" formatCode="_ * #,##0.00_ ;_ * \-#,##0.00_ ;_ * &quot; &quot;??_ ;_ @_ "/>
    <numFmt numFmtId="165" formatCode="&quot;à CHF&quot;\ #,##0.00"/>
    <numFmt numFmtId="166" formatCode="#,##0.00_ ;\-#,##0.00\ "/>
    <numFmt numFmtId="167" formatCode="&quot; &quot;_ ;_ @_ "/>
    <numFmt numFmtId="168" formatCode="0%\ &quot;von&quot;"/>
    <numFmt numFmtId="169" formatCode="#,##0_ ;\-#,##0\ "/>
    <numFmt numFmtId="170" formatCode="_ * #,##0_ ;_ * \-#,##0_ ;_ * &quot; &quot;_ ;_ @_ "/>
    <numFmt numFmtId="171" formatCode="&quot;CHF&quot;\ #,##0.00"/>
  </numFmts>
  <fonts count="47" x14ac:knownFonts="1">
    <font>
      <sz val="11"/>
      <color theme="1"/>
      <name val="Calibri"/>
      <family val="2"/>
      <scheme val="minor"/>
    </font>
    <font>
      <b/>
      <u/>
      <sz val="14"/>
      <name val="Arial"/>
      <family val="2"/>
    </font>
    <font>
      <sz val="12"/>
      <name val="Arial"/>
      <family val="2"/>
    </font>
    <font>
      <b/>
      <sz val="13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u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i/>
      <sz val="12"/>
      <name val="Arial"/>
      <family val="2"/>
    </font>
    <font>
      <i/>
      <sz val="10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</font>
    <font>
      <b/>
      <sz val="10"/>
      <color rgb="FF000000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u/>
      <sz val="14"/>
      <color theme="1"/>
      <name val="Arial"/>
      <family val="2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7.5"/>
      <color theme="1"/>
      <name val="Arial"/>
      <family val="2"/>
    </font>
    <font>
      <i/>
      <sz val="12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.5"/>
      <name val="Arial"/>
      <family val="2"/>
    </font>
    <font>
      <b/>
      <sz val="14"/>
      <name val="Arial"/>
      <family val="2"/>
    </font>
    <font>
      <b/>
      <sz val="12"/>
      <color rgb="FF000000"/>
      <name val="Arial"/>
      <family val="2"/>
    </font>
    <font>
      <b/>
      <i/>
      <sz val="12"/>
      <color theme="1"/>
      <name val="Arial"/>
      <family val="2"/>
    </font>
    <font>
      <sz val="14"/>
      <color theme="1"/>
      <name val="Arial"/>
      <family val="2"/>
    </font>
    <font>
      <b/>
      <sz val="13.5"/>
      <color theme="1"/>
      <name val="Arial"/>
      <family val="2"/>
    </font>
    <font>
      <b/>
      <sz val="18"/>
      <name val="Arial"/>
      <family val="2"/>
    </font>
    <font>
      <sz val="12"/>
      <color theme="1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9"/>
      <name val="Arial"/>
      <family val="2"/>
    </font>
    <font>
      <b/>
      <sz val="9"/>
      <name val="Wingdings"/>
      <charset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dashed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7" fillId="0" borderId="0"/>
  </cellStyleXfs>
  <cellXfs count="249">
    <xf numFmtId="0" fontId="0" fillId="0" borderId="0" xfId="0"/>
    <xf numFmtId="0" fontId="1" fillId="0" borderId="0" xfId="0" applyFont="1" applyProtection="1"/>
    <xf numFmtId="0" fontId="0" fillId="0" borderId="0" xfId="0" applyProtection="1"/>
    <xf numFmtId="0" fontId="2" fillId="0" borderId="0" xfId="0" applyFont="1" applyProtection="1"/>
    <xf numFmtId="0" fontId="3" fillId="2" borderId="1" xfId="0" applyFont="1" applyFill="1" applyBorder="1" applyProtection="1"/>
    <xf numFmtId="0" fontId="5" fillId="0" borderId="0" xfId="0" applyFont="1" applyProtection="1"/>
    <xf numFmtId="0" fontId="6" fillId="0" borderId="0" xfId="0" applyFont="1" applyProtection="1"/>
    <xf numFmtId="0" fontId="0" fillId="0" borderId="0" xfId="0" applyBorder="1" applyProtection="1"/>
    <xf numFmtId="0" fontId="2" fillId="0" borderId="0" xfId="0" applyFont="1" applyBorder="1" applyProtection="1"/>
    <xf numFmtId="0" fontId="4" fillId="2" borderId="6" xfId="0" applyFont="1" applyFill="1" applyBorder="1" applyProtection="1"/>
    <xf numFmtId="0" fontId="0" fillId="2" borderId="6" xfId="0" applyFill="1" applyBorder="1" applyProtection="1"/>
    <xf numFmtId="0" fontId="0" fillId="2" borderId="2" xfId="0" applyFill="1" applyBorder="1" applyProtection="1"/>
    <xf numFmtId="0" fontId="6" fillId="0" borderId="0" xfId="0" applyFont="1" applyBorder="1" applyProtection="1"/>
    <xf numFmtId="0" fontId="5" fillId="2" borderId="2" xfId="0" applyFont="1" applyFill="1" applyBorder="1" applyProtection="1"/>
    <xf numFmtId="0" fontId="8" fillId="0" borderId="0" xfId="0" applyFont="1" applyAlignment="1" applyProtection="1">
      <alignment horizontal="right"/>
    </xf>
    <xf numFmtId="0" fontId="9" fillId="0" borderId="0" xfId="0" applyFont="1" applyAlignment="1" applyProtection="1">
      <alignment horizontal="right"/>
    </xf>
    <xf numFmtId="164" fontId="0" fillId="0" borderId="0" xfId="0" applyNumberFormat="1" applyProtection="1"/>
    <xf numFmtId="0" fontId="2" fillId="0" borderId="8" xfId="0" applyFont="1" applyBorder="1" applyProtection="1"/>
    <xf numFmtId="0" fontId="0" fillId="0" borderId="0" xfId="0" applyAlignment="1" applyProtection="1">
      <alignment horizontal="right"/>
    </xf>
    <xf numFmtId="4" fontId="0" fillId="0" borderId="0" xfId="0" applyNumberFormat="1" applyProtection="1"/>
    <xf numFmtId="1" fontId="0" fillId="0" borderId="0" xfId="0" applyNumberFormat="1" applyProtection="1"/>
    <xf numFmtId="0" fontId="10" fillId="0" borderId="0" xfId="0" applyFont="1" applyProtection="1"/>
    <xf numFmtId="0" fontId="7" fillId="0" borderId="0" xfId="0" applyFont="1" applyProtection="1"/>
    <xf numFmtId="0" fontId="2" fillId="0" borderId="0" xfId="0" applyFont="1" applyAlignment="1" applyProtection="1">
      <alignment horizontal="right"/>
    </xf>
    <xf numFmtId="0" fontId="10" fillId="0" borderId="0" xfId="0" applyFont="1" applyAlignment="1" applyProtection="1">
      <alignment horizontal="right"/>
    </xf>
    <xf numFmtId="164" fontId="7" fillId="0" borderId="0" xfId="0" applyNumberFormat="1" applyFont="1" applyFill="1" applyBorder="1" applyProtection="1"/>
    <xf numFmtId="4" fontId="6" fillId="0" borderId="0" xfId="0" quotePrefix="1" applyNumberFormat="1" applyFont="1" applyAlignment="1" applyProtection="1">
      <alignment vertical="top"/>
    </xf>
    <xf numFmtId="0" fontId="0" fillId="0" borderId="0" xfId="0" applyAlignment="1" applyProtection="1">
      <alignment vertical="top"/>
    </xf>
    <xf numFmtId="4" fontId="13" fillId="0" borderId="0" xfId="0" quotePrefix="1" applyNumberFormat="1" applyFont="1" applyAlignment="1" applyProtection="1">
      <alignment vertical="top"/>
    </xf>
    <xf numFmtId="0" fontId="13" fillId="0" borderId="0" xfId="0" applyFont="1" applyAlignment="1" applyProtection="1">
      <alignment vertical="top"/>
    </xf>
    <xf numFmtId="164" fontId="13" fillId="0" borderId="0" xfId="0" quotePrefix="1" applyNumberFormat="1" applyFont="1" applyAlignment="1" applyProtection="1">
      <alignment horizontal="right" vertical="top"/>
    </xf>
    <xf numFmtId="0" fontId="13" fillId="0" borderId="0" xfId="0" applyFont="1" applyProtection="1"/>
    <xf numFmtId="0" fontId="14" fillId="0" borderId="0" xfId="0" applyFont="1" applyProtection="1"/>
    <xf numFmtId="0" fontId="15" fillId="0" borderId="0" xfId="0" applyFont="1" applyProtection="1"/>
    <xf numFmtId="0" fontId="0" fillId="0" borderId="0" xfId="0" applyFill="1" applyProtection="1"/>
    <xf numFmtId="0" fontId="12" fillId="0" borderId="0" xfId="0" applyFont="1" applyFill="1" applyAlignment="1" applyProtection="1">
      <alignment horizontal="right"/>
    </xf>
    <xf numFmtId="0" fontId="10" fillId="0" borderId="0" xfId="0" applyFont="1" applyFill="1" applyAlignment="1" applyProtection="1">
      <alignment horizontal="center"/>
    </xf>
    <xf numFmtId="0" fontId="13" fillId="0" borderId="0" xfId="0" applyFont="1" applyFill="1" applyBorder="1" applyProtection="1"/>
    <xf numFmtId="0" fontId="6" fillId="0" borderId="0" xfId="0" applyFont="1" applyFill="1" applyProtection="1"/>
    <xf numFmtId="0" fontId="2" fillId="0" borderId="0" xfId="0" applyFont="1" applyFill="1" applyProtection="1"/>
    <xf numFmtId="0" fontId="0" fillId="0" borderId="0" xfId="0" applyFill="1" applyBorder="1" applyProtection="1"/>
    <xf numFmtId="0" fontId="13" fillId="0" borderId="0" xfId="0" applyFont="1" applyFill="1" applyProtection="1"/>
    <xf numFmtId="43" fontId="7" fillId="0" borderId="0" xfId="0" applyNumberFormat="1" applyFont="1" applyFill="1" applyBorder="1" applyAlignment="1" applyProtection="1">
      <alignment horizontal="center"/>
    </xf>
    <xf numFmtId="0" fontId="7" fillId="0" borderId="0" xfId="0" applyFont="1" applyFill="1" applyAlignment="1" applyProtection="1">
      <alignment horizontal="right"/>
    </xf>
    <xf numFmtId="43" fontId="7" fillId="0" borderId="0" xfId="0" applyNumberFormat="1" applyFont="1" applyFill="1" applyBorder="1" applyProtection="1"/>
    <xf numFmtId="0" fontId="7" fillId="0" borderId="0" xfId="0" applyFont="1" applyFill="1" applyProtection="1"/>
    <xf numFmtId="0" fontId="4" fillId="3" borderId="2" xfId="0" applyFont="1" applyFill="1" applyBorder="1" applyProtection="1"/>
    <xf numFmtId="0" fontId="3" fillId="0" borderId="0" xfId="0" applyFont="1" applyFill="1" applyBorder="1" applyProtection="1"/>
    <xf numFmtId="0" fontId="4" fillId="0" borderId="0" xfId="0" applyFont="1" applyFill="1" applyBorder="1" applyProtection="1"/>
    <xf numFmtId="0" fontId="5" fillId="0" borderId="0" xfId="0" applyFont="1" applyFill="1" applyProtection="1"/>
    <xf numFmtId="164" fontId="26" fillId="0" borderId="0" xfId="0" applyNumberFormat="1" applyFont="1" applyProtection="1"/>
    <xf numFmtId="0" fontId="26" fillId="0" borderId="0" xfId="0" applyFont="1" applyProtection="1"/>
    <xf numFmtId="4" fontId="10" fillId="0" borderId="0" xfId="0" applyNumberFormat="1" applyFont="1" applyBorder="1" applyProtection="1"/>
    <xf numFmtId="164" fontId="10" fillId="0" borderId="0" xfId="0" applyNumberFormat="1" applyFont="1" applyProtection="1"/>
    <xf numFmtId="4" fontId="24" fillId="0" borderId="0" xfId="0" applyNumberFormat="1" applyFont="1" applyProtection="1"/>
    <xf numFmtId="0" fontId="24" fillId="0" borderId="0" xfId="0" applyFont="1" applyProtection="1"/>
    <xf numFmtId="4" fontId="24" fillId="0" borderId="0" xfId="0" applyNumberFormat="1" applyFont="1" applyFill="1" applyBorder="1" applyProtection="1"/>
    <xf numFmtId="0" fontId="24" fillId="0" borderId="0" xfId="0" applyFont="1" applyFill="1" applyBorder="1" applyProtection="1"/>
    <xf numFmtId="0" fontId="0" fillId="0" borderId="8" xfId="0" applyBorder="1" applyProtection="1"/>
    <xf numFmtId="0" fontId="13" fillId="0" borderId="8" xfId="0" applyFont="1" applyBorder="1" applyProtection="1"/>
    <xf numFmtId="0" fontId="24" fillId="0" borderId="8" xfId="0" applyFont="1" applyBorder="1" applyProtection="1"/>
    <xf numFmtId="0" fontId="12" fillId="0" borderId="0" xfId="0" applyFont="1" applyBorder="1" applyAlignment="1" applyProtection="1">
      <alignment horizontal="center"/>
    </xf>
    <xf numFmtId="164" fontId="24" fillId="0" borderId="0" xfId="0" applyNumberFormat="1" applyFont="1" applyProtection="1"/>
    <xf numFmtId="9" fontId="20" fillId="0" borderId="0" xfId="0" applyNumberFormat="1" applyFont="1" applyBorder="1" applyAlignment="1" applyProtection="1">
      <alignment horizontal="left"/>
    </xf>
    <xf numFmtId="9" fontId="20" fillId="0" borderId="0" xfId="0" applyNumberFormat="1" applyFont="1" applyAlignment="1" applyProtection="1">
      <alignment horizontal="left"/>
    </xf>
    <xf numFmtId="9" fontId="20" fillId="0" borderId="0" xfId="0" applyNumberFormat="1" applyFont="1" applyBorder="1" applyProtection="1"/>
    <xf numFmtId="0" fontId="20" fillId="0" borderId="0" xfId="0" applyFont="1" applyProtection="1"/>
    <xf numFmtId="164" fontId="24" fillId="0" borderId="0" xfId="0" applyNumberFormat="1" applyFont="1" applyFill="1" applyBorder="1" applyProtection="1"/>
    <xf numFmtId="0" fontId="24" fillId="0" borderId="0" xfId="0" quotePrefix="1" applyFont="1" applyProtection="1"/>
    <xf numFmtId="164" fontId="27" fillId="0" borderId="0" xfId="0" applyNumberFormat="1" applyFont="1" applyProtection="1"/>
    <xf numFmtId="0" fontId="10" fillId="0" borderId="8" xfId="0" applyFont="1" applyBorder="1" applyAlignment="1" applyProtection="1">
      <alignment horizontal="center"/>
    </xf>
    <xf numFmtId="164" fontId="25" fillId="0" borderId="0" xfId="0" quotePrefix="1" applyNumberFormat="1" applyFont="1" applyProtection="1"/>
    <xf numFmtId="0" fontId="2" fillId="0" borderId="0" xfId="0" applyFont="1" applyBorder="1" applyAlignment="1" applyProtection="1"/>
    <xf numFmtId="0" fontId="10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wrapText="1"/>
    </xf>
    <xf numFmtId="0" fontId="2" fillId="0" borderId="0" xfId="0" applyFont="1" applyBorder="1" applyAlignment="1" applyProtection="1">
      <alignment horizontal="center"/>
    </xf>
    <xf numFmtId="0" fontId="28" fillId="0" borderId="0" xfId="0" applyFont="1" applyProtection="1"/>
    <xf numFmtId="4" fontId="0" fillId="0" borderId="0" xfId="0" applyNumberFormat="1" applyFill="1" applyProtection="1"/>
    <xf numFmtId="4" fontId="13" fillId="0" borderId="0" xfId="0" quotePrefix="1" applyNumberFormat="1" applyFont="1" applyFill="1" applyAlignment="1" applyProtection="1">
      <alignment vertical="top"/>
    </xf>
    <xf numFmtId="0" fontId="13" fillId="0" borderId="0" xfId="0" applyFont="1" applyFill="1" applyAlignment="1" applyProtection="1">
      <alignment vertical="top"/>
    </xf>
    <xf numFmtId="164" fontId="13" fillId="0" borderId="0" xfId="0" quotePrefix="1" applyNumberFormat="1" applyFont="1" applyFill="1" applyAlignment="1" applyProtection="1">
      <alignment horizontal="right" vertical="top"/>
    </xf>
    <xf numFmtId="0" fontId="24" fillId="0" borderId="0" xfId="0" applyFont="1" applyFill="1" applyProtection="1"/>
    <xf numFmtId="0" fontId="10" fillId="0" borderId="0" xfId="0" applyFont="1" applyFill="1" applyProtection="1"/>
    <xf numFmtId="164" fontId="25" fillId="0" borderId="0" xfId="0" quotePrefix="1" applyNumberFormat="1" applyFont="1" applyAlignment="1" applyProtection="1">
      <alignment horizontal="right"/>
    </xf>
    <xf numFmtId="0" fontId="14" fillId="0" borderId="0" xfId="0" applyFont="1" applyFill="1" applyProtection="1"/>
    <xf numFmtId="0" fontId="15" fillId="0" borderId="0" xfId="0" applyFont="1" applyFill="1" applyProtection="1"/>
    <xf numFmtId="0" fontId="29" fillId="0" borderId="0" xfId="0" applyFont="1" applyProtection="1"/>
    <xf numFmtId="0" fontId="13" fillId="0" borderId="0" xfId="0" quotePrefix="1" applyFont="1" applyProtection="1"/>
    <xf numFmtId="4" fontId="24" fillId="0" borderId="8" xfId="0" applyNumberFormat="1" applyFont="1" applyBorder="1" applyProtection="1"/>
    <xf numFmtId="165" fontId="31" fillId="0" borderId="0" xfId="0" applyNumberFormat="1" applyFont="1" applyProtection="1"/>
    <xf numFmtId="0" fontId="21" fillId="0" borderId="0" xfId="0" applyFont="1" applyBorder="1" applyProtection="1"/>
    <xf numFmtId="0" fontId="23" fillId="3" borderId="1" xfId="0" applyFont="1" applyFill="1" applyBorder="1" applyProtection="1"/>
    <xf numFmtId="0" fontId="20" fillId="3" borderId="2" xfId="0" applyFont="1" applyFill="1" applyBorder="1" applyProtection="1"/>
    <xf numFmtId="0" fontId="23" fillId="0" borderId="0" xfId="0" applyFont="1" applyFill="1" applyBorder="1" applyProtection="1"/>
    <xf numFmtId="0" fontId="20" fillId="0" borderId="0" xfId="0" applyFont="1" applyFill="1" applyBorder="1" applyProtection="1"/>
    <xf numFmtId="0" fontId="20" fillId="0" borderId="0" xfId="0" applyFont="1" applyFill="1" applyProtection="1"/>
    <xf numFmtId="0" fontId="7" fillId="0" borderId="0" xfId="0" applyFont="1" applyFill="1" applyBorder="1" applyProtection="1"/>
    <xf numFmtId="0" fontId="22" fillId="3" borderId="1" xfId="0" applyFont="1" applyFill="1" applyBorder="1" applyProtection="1"/>
    <xf numFmtId="0" fontId="20" fillId="3" borderId="6" xfId="0" applyFont="1" applyFill="1" applyBorder="1" applyProtection="1"/>
    <xf numFmtId="0" fontId="0" fillId="0" borderId="0" xfId="0" applyFill="1" applyBorder="1" applyAlignment="1" applyProtection="1"/>
    <xf numFmtId="0" fontId="25" fillId="0" borderId="0" xfId="0" applyFont="1" applyBorder="1" applyProtection="1"/>
    <xf numFmtId="0" fontId="24" fillId="0" borderId="0" xfId="0" applyFont="1" applyBorder="1" applyProtection="1"/>
    <xf numFmtId="0" fontId="20" fillId="0" borderId="0" xfId="0" applyFont="1" applyBorder="1" applyProtection="1"/>
    <xf numFmtId="0" fontId="25" fillId="0" borderId="0" xfId="0" applyFont="1" applyProtection="1"/>
    <xf numFmtId="166" fontId="32" fillId="0" borderId="2" xfId="0" quotePrefix="1" applyNumberFormat="1" applyFont="1" applyFill="1" applyBorder="1" applyAlignment="1" applyProtection="1">
      <alignment horizontal="right"/>
    </xf>
    <xf numFmtId="0" fontId="18" fillId="0" borderId="0" xfId="1" applyFont="1" applyAlignment="1" applyProtection="1">
      <alignment horizontal="left" vertical="top"/>
    </xf>
    <xf numFmtId="44" fontId="6" fillId="0" borderId="0" xfId="0" quotePrefix="1" applyNumberFormat="1" applyFont="1" applyAlignment="1" applyProtection="1">
      <alignment horizontal="right" vertical="top"/>
    </xf>
    <xf numFmtId="0" fontId="13" fillId="0" borderId="0" xfId="0" applyFont="1" applyFill="1" applyProtection="1">
      <protection locked="0"/>
    </xf>
    <xf numFmtId="43" fontId="16" fillId="0" borderId="0" xfId="0" applyNumberFormat="1" applyFont="1" applyFill="1" applyProtection="1">
      <protection locked="0"/>
    </xf>
    <xf numFmtId="4" fontId="16" fillId="0" borderId="0" xfId="0" applyNumberFormat="1" applyFont="1" applyFill="1" applyProtection="1">
      <protection locked="0"/>
    </xf>
    <xf numFmtId="0" fontId="33" fillId="0" borderId="0" xfId="1" applyFont="1" applyAlignment="1" applyProtection="1">
      <alignment horizontal="left" vertical="top"/>
    </xf>
    <xf numFmtId="9" fontId="24" fillId="0" borderId="0" xfId="0" applyNumberFormat="1" applyFont="1" applyProtection="1"/>
    <xf numFmtId="0" fontId="25" fillId="0" borderId="0" xfId="0" applyFont="1" applyBorder="1" applyAlignment="1" applyProtection="1">
      <alignment horizontal="right"/>
    </xf>
    <xf numFmtId="3" fontId="24" fillId="0" borderId="0" xfId="0" applyNumberFormat="1" applyFont="1" applyProtection="1"/>
    <xf numFmtId="0" fontId="34" fillId="0" borderId="0" xfId="0" applyFont="1" applyProtection="1"/>
    <xf numFmtId="0" fontId="34" fillId="0" borderId="0" xfId="0" applyFont="1" applyBorder="1" applyProtection="1"/>
    <xf numFmtId="0" fontId="35" fillId="0" borderId="0" xfId="0" applyFont="1" applyProtection="1"/>
    <xf numFmtId="0" fontId="19" fillId="0" borderId="0" xfId="0" quotePrefix="1" applyFont="1" applyProtection="1"/>
    <xf numFmtId="0" fontId="36" fillId="0" borderId="0" xfId="0" applyFont="1" applyProtection="1"/>
    <xf numFmtId="0" fontId="25" fillId="0" borderId="0" xfId="0" applyFont="1" applyAlignment="1" applyProtection="1">
      <alignment horizontal="right"/>
    </xf>
    <xf numFmtId="169" fontId="24" fillId="0" borderId="3" xfId="0" applyNumberFormat="1" applyFont="1" applyFill="1" applyBorder="1" applyProtection="1"/>
    <xf numFmtId="170" fontId="24" fillId="0" borderId="0" xfId="0" applyNumberFormat="1" applyFont="1" applyFill="1" applyBorder="1" applyAlignment="1" applyProtection="1"/>
    <xf numFmtId="170" fontId="24" fillId="0" borderId="0" xfId="0" applyNumberFormat="1" applyFont="1" applyFill="1" applyBorder="1" applyAlignment="1" applyProtection="1">
      <alignment horizontal="center"/>
    </xf>
    <xf numFmtId="0" fontId="24" fillId="0" borderId="0" xfId="0" applyFont="1" applyFill="1" applyBorder="1" applyAlignment="1" applyProtection="1"/>
    <xf numFmtId="14" fontId="24" fillId="0" borderId="0" xfId="0" applyNumberFormat="1" applyFont="1" applyFill="1" applyBorder="1" applyAlignment="1" applyProtection="1"/>
    <xf numFmtId="0" fontId="24" fillId="0" borderId="0" xfId="0" quotePrefix="1" applyFont="1" applyFill="1" applyBorder="1" applyAlignment="1" applyProtection="1"/>
    <xf numFmtId="0" fontId="24" fillId="0" borderId="0" xfId="0" applyFont="1" applyBorder="1" applyAlignment="1" applyProtection="1"/>
    <xf numFmtId="0" fontId="24" fillId="0" borderId="0" xfId="0" applyFont="1" applyFill="1" applyBorder="1" applyAlignment="1" applyProtection="1">
      <alignment horizontal="right"/>
    </xf>
    <xf numFmtId="164" fontId="2" fillId="4" borderId="10" xfId="0" applyNumberFormat="1" applyFont="1" applyFill="1" applyBorder="1" applyProtection="1"/>
    <xf numFmtId="0" fontId="10" fillId="4" borderId="5" xfId="0" applyFont="1" applyFill="1" applyBorder="1" applyAlignment="1" applyProtection="1">
      <alignment horizontal="center"/>
    </xf>
    <xf numFmtId="0" fontId="10" fillId="4" borderId="5" xfId="0" applyFont="1" applyFill="1" applyBorder="1" applyProtection="1">
      <protection locked="0"/>
    </xf>
    <xf numFmtId="167" fontId="10" fillId="4" borderId="5" xfId="0" applyNumberFormat="1" applyFont="1" applyFill="1" applyBorder="1" applyProtection="1"/>
    <xf numFmtId="0" fontId="19" fillId="0" borderId="0" xfId="0" applyFont="1" applyBorder="1" applyProtection="1"/>
    <xf numFmtId="167" fontId="25" fillId="0" borderId="0" xfId="0" applyNumberFormat="1" applyFont="1" applyProtection="1"/>
    <xf numFmtId="0" fontId="24" fillId="0" borderId="0" xfId="0" quotePrefix="1" applyFont="1" applyBorder="1" applyProtection="1"/>
    <xf numFmtId="164" fontId="10" fillId="4" borderId="23" xfId="0" applyNumberFormat="1" applyFont="1" applyFill="1" applyBorder="1" applyProtection="1"/>
    <xf numFmtId="0" fontId="32" fillId="5" borderId="0" xfId="0" applyFont="1" applyFill="1" applyProtection="1">
      <protection locked="0"/>
    </xf>
    <xf numFmtId="4" fontId="32" fillId="5" borderId="24" xfId="0" applyNumberFormat="1" applyFont="1" applyFill="1" applyBorder="1" applyProtection="1">
      <protection locked="0"/>
    </xf>
    <xf numFmtId="0" fontId="20" fillId="0" borderId="0" xfId="0" quotePrefix="1" applyFont="1" applyProtection="1"/>
    <xf numFmtId="0" fontId="20" fillId="0" borderId="0" xfId="0" quotePrefix="1" applyFont="1" applyAlignment="1" applyProtection="1">
      <alignment horizontal="right" vertical="top"/>
    </xf>
    <xf numFmtId="0" fontId="24" fillId="4" borderId="3" xfId="0" applyFont="1" applyFill="1" applyBorder="1" applyAlignment="1" applyProtection="1">
      <protection locked="0"/>
    </xf>
    <xf numFmtId="0" fontId="37" fillId="0" borderId="0" xfId="0" applyFont="1" applyAlignment="1" applyProtection="1">
      <alignment horizontal="left" vertical="center"/>
    </xf>
    <xf numFmtId="0" fontId="37" fillId="0" borderId="0" xfId="0" applyFont="1" applyAlignment="1" applyProtection="1">
      <alignment horizontal="right" vertical="center"/>
    </xf>
    <xf numFmtId="0" fontId="32" fillId="6" borderId="0" xfId="0" applyFont="1" applyFill="1" applyProtection="1"/>
    <xf numFmtId="0" fontId="0" fillId="6" borderId="0" xfId="0" applyFill="1" applyProtection="1"/>
    <xf numFmtId="14" fontId="24" fillId="4" borderId="3" xfId="0" applyNumberFormat="1" applyFont="1" applyFill="1" applyBorder="1" applyAlignment="1" applyProtection="1">
      <protection locked="0"/>
    </xf>
    <xf numFmtId="4" fontId="24" fillId="4" borderId="3" xfId="0" applyNumberFormat="1" applyFont="1" applyFill="1" applyBorder="1" applyProtection="1">
      <protection locked="0"/>
    </xf>
    <xf numFmtId="164" fontId="24" fillId="4" borderId="3" xfId="0" applyNumberFormat="1" applyFont="1" applyFill="1" applyBorder="1" applyProtection="1">
      <protection locked="0"/>
    </xf>
    <xf numFmtId="164" fontId="24" fillId="4" borderId="3" xfId="0" applyNumberFormat="1" applyFont="1" applyFill="1" applyBorder="1" applyProtection="1"/>
    <xf numFmtId="164" fontId="26" fillId="0" borderId="9" xfId="0" applyNumberFormat="1" applyFont="1" applyBorder="1" applyAlignment="1" applyProtection="1"/>
    <xf numFmtId="0" fontId="26" fillId="0" borderId="9" xfId="0" applyFont="1" applyBorder="1" applyAlignment="1" applyProtection="1"/>
    <xf numFmtId="164" fontId="24" fillId="0" borderId="0" xfId="0" quotePrefix="1" applyNumberFormat="1" applyFont="1" applyAlignment="1" applyProtection="1">
      <alignment horizontal="left"/>
    </xf>
    <xf numFmtId="9" fontId="24" fillId="4" borderId="3" xfId="0" applyNumberFormat="1" applyFont="1" applyFill="1" applyBorder="1" applyAlignment="1" applyProtection="1">
      <protection locked="0"/>
    </xf>
    <xf numFmtId="14" fontId="24" fillId="4" borderId="3" xfId="0" quotePrefix="1" applyNumberFormat="1" applyFont="1" applyFill="1" applyBorder="1" applyAlignment="1" applyProtection="1">
      <protection locked="0"/>
    </xf>
    <xf numFmtId="0" fontId="24" fillId="0" borderId="0" xfId="0" applyFont="1" applyAlignment="1" applyProtection="1"/>
    <xf numFmtId="0" fontId="2" fillId="4" borderId="8" xfId="0" applyFont="1" applyFill="1" applyBorder="1" applyProtection="1">
      <protection locked="0"/>
    </xf>
    <xf numFmtId="0" fontId="24" fillId="4" borderId="8" xfId="0" applyFont="1" applyFill="1" applyBorder="1" applyProtection="1">
      <protection locked="0"/>
    </xf>
    <xf numFmtId="170" fontId="25" fillId="4" borderId="8" xfId="0" applyNumberFormat="1" applyFont="1" applyFill="1" applyBorder="1" applyProtection="1"/>
    <xf numFmtId="0" fontId="10" fillId="7" borderId="0" xfId="0" applyFont="1" applyFill="1" applyProtection="1"/>
    <xf numFmtId="0" fontId="0" fillId="7" borderId="0" xfId="0" applyFill="1" applyProtection="1"/>
    <xf numFmtId="0" fontId="24" fillId="7" borderId="0" xfId="0" applyFont="1" applyFill="1" applyProtection="1"/>
    <xf numFmtId="0" fontId="25" fillId="4" borderId="3" xfId="0" applyFont="1" applyFill="1" applyBorder="1" applyAlignment="1" applyProtection="1">
      <alignment horizontal="center"/>
      <protection locked="0"/>
    </xf>
    <xf numFmtId="0" fontId="25" fillId="4" borderId="8" xfId="0" applyFont="1" applyFill="1" applyBorder="1" applyProtection="1">
      <protection locked="0"/>
    </xf>
    <xf numFmtId="0" fontId="42" fillId="0" borderId="19" xfId="0" applyFont="1" applyBorder="1" applyAlignment="1" applyProtection="1">
      <alignment horizontal="left" textRotation="180"/>
    </xf>
    <xf numFmtId="0" fontId="43" fillId="0" borderId="0" xfId="0" applyFont="1" applyBorder="1" applyProtection="1"/>
    <xf numFmtId="0" fontId="43" fillId="0" borderId="0" xfId="0" applyFont="1" applyProtection="1"/>
    <xf numFmtId="0" fontId="42" fillId="0" borderId="0" xfId="0" applyFont="1" applyProtection="1"/>
    <xf numFmtId="171" fontId="44" fillId="0" borderId="27" xfId="0" applyNumberFormat="1" applyFont="1" applyFill="1" applyBorder="1"/>
    <xf numFmtId="171" fontId="44" fillId="0" borderId="26" xfId="0" applyNumberFormat="1" applyFont="1" applyFill="1" applyBorder="1"/>
    <xf numFmtId="171" fontId="42" fillId="0" borderId="27" xfId="0" applyNumberFormat="1" applyFont="1" applyBorder="1" applyAlignment="1">
      <alignment vertical="center" wrapText="1"/>
    </xf>
    <xf numFmtId="171" fontId="42" fillId="0" borderId="26" xfId="0" applyNumberFormat="1" applyFont="1" applyBorder="1" applyAlignment="1">
      <alignment vertical="center" wrapText="1"/>
    </xf>
    <xf numFmtId="0" fontId="42" fillId="0" borderId="28" xfId="0" applyFont="1" applyBorder="1" applyAlignment="1" applyProtection="1">
      <alignment horizontal="center"/>
    </xf>
    <xf numFmtId="171" fontId="44" fillId="0" borderId="13" xfId="0" applyNumberFormat="1" applyFont="1" applyFill="1" applyBorder="1"/>
    <xf numFmtId="171" fontId="44" fillId="0" borderId="0" xfId="0" applyNumberFormat="1" applyFont="1" applyFill="1" applyBorder="1"/>
    <xf numFmtId="171" fontId="42" fillId="0" borderId="13" xfId="0" applyNumberFormat="1" applyFont="1" applyBorder="1" applyAlignment="1">
      <alignment vertical="center" wrapText="1"/>
    </xf>
    <xf numFmtId="171" fontId="42" fillId="0" borderId="0" xfId="0" applyNumberFormat="1" applyFont="1" applyBorder="1" applyAlignment="1">
      <alignment vertical="center" wrapText="1"/>
    </xf>
    <xf numFmtId="0" fontId="42" fillId="0" borderId="17" xfId="0" applyFont="1" applyBorder="1" applyAlignment="1" applyProtection="1">
      <alignment horizontal="center"/>
    </xf>
    <xf numFmtId="0" fontId="45" fillId="0" borderId="0" xfId="0" applyFont="1" applyAlignment="1" applyProtection="1">
      <alignment horizontal="left"/>
    </xf>
    <xf numFmtId="0" fontId="45" fillId="0" borderId="0" xfId="0" applyFont="1" applyAlignment="1" applyProtection="1"/>
    <xf numFmtId="0" fontId="39" fillId="0" borderId="0" xfId="0" applyFont="1" applyProtection="1">
      <protection locked="0"/>
    </xf>
    <xf numFmtId="0" fontId="39" fillId="0" borderId="0" xfId="0" applyFont="1" applyAlignment="1" applyProtection="1">
      <alignment wrapText="1"/>
    </xf>
    <xf numFmtId="0" fontId="39" fillId="0" borderId="0" xfId="0" applyFont="1" applyAlignment="1" applyProtection="1">
      <alignment horizontal="left"/>
    </xf>
    <xf numFmtId="0" fontId="40" fillId="0" borderId="0" xfId="0" applyFont="1" applyProtection="1">
      <protection locked="0"/>
    </xf>
    <xf numFmtId="0" fontId="42" fillId="0" borderId="18" xfId="0" applyFont="1" applyBorder="1" applyAlignment="1" applyProtection="1">
      <alignment horizontal="center"/>
    </xf>
    <xf numFmtId="171" fontId="42" fillId="0" borderId="13" xfId="0" applyNumberFormat="1" applyFont="1" applyBorder="1"/>
    <xf numFmtId="171" fontId="42" fillId="0" borderId="0" xfId="0" applyNumberFormat="1" applyFont="1" applyBorder="1"/>
    <xf numFmtId="0" fontId="40" fillId="0" borderId="0" xfId="0" applyFont="1" applyProtection="1"/>
    <xf numFmtId="171" fontId="44" fillId="0" borderId="12" xfId="0" applyNumberFormat="1" applyFont="1" applyFill="1" applyBorder="1"/>
    <xf numFmtId="171" fontId="44" fillId="0" borderId="8" xfId="0" applyNumberFormat="1" applyFont="1" applyFill="1" applyBorder="1"/>
    <xf numFmtId="171" fontId="42" fillId="0" borderId="12" xfId="0" applyNumberFormat="1" applyFont="1" applyBorder="1"/>
    <xf numFmtId="171" fontId="42" fillId="0" borderId="8" xfId="0" applyNumberFormat="1" applyFont="1" applyBorder="1"/>
    <xf numFmtId="171" fontId="42" fillId="0" borderId="12" xfId="0" applyNumberFormat="1" applyFont="1" applyBorder="1" applyAlignment="1">
      <alignment vertical="center" wrapText="1"/>
    </xf>
    <xf numFmtId="171" fontId="42" fillId="0" borderId="8" xfId="0" applyNumberFormat="1" applyFont="1" applyBorder="1" applyAlignment="1">
      <alignment vertical="center" wrapText="1"/>
    </xf>
    <xf numFmtId="0" fontId="25" fillId="0" borderId="0" xfId="0" applyFont="1" applyAlignment="1" applyProtection="1">
      <alignment horizontal="center"/>
    </xf>
    <xf numFmtId="0" fontId="24" fillId="0" borderId="0" xfId="0" applyFont="1" applyBorder="1" applyAlignment="1" applyProtection="1">
      <alignment horizontal="center"/>
      <protection locked="0"/>
    </xf>
    <xf numFmtId="0" fontId="24" fillId="0" borderId="8" xfId="0" applyFont="1" applyBorder="1" applyAlignment="1" applyProtection="1">
      <alignment horizontal="center"/>
      <protection locked="0"/>
    </xf>
    <xf numFmtId="0" fontId="24" fillId="0" borderId="0" xfId="0" applyFont="1" applyAlignment="1" applyProtection="1">
      <alignment horizontal="center"/>
    </xf>
    <xf numFmtId="0" fontId="24" fillId="4" borderId="3" xfId="0" applyFont="1" applyFill="1" applyBorder="1" applyAlignment="1" applyProtection="1">
      <alignment horizontal="left"/>
      <protection locked="0"/>
    </xf>
    <xf numFmtId="170" fontId="24" fillId="4" borderId="3" xfId="0" applyNumberFormat="1" applyFont="1" applyFill="1" applyBorder="1" applyAlignment="1" applyProtection="1">
      <protection locked="0"/>
    </xf>
    <xf numFmtId="170" fontId="24" fillId="4" borderId="3" xfId="0" applyNumberFormat="1" applyFont="1" applyFill="1" applyBorder="1" applyAlignment="1" applyProtection="1"/>
    <xf numFmtId="170" fontId="24" fillId="4" borderId="10" xfId="0" applyNumberFormat="1" applyFont="1" applyFill="1" applyBorder="1" applyAlignment="1" applyProtection="1"/>
    <xf numFmtId="170" fontId="10" fillId="4" borderId="6" xfId="0" applyNumberFormat="1" applyFont="1" applyFill="1" applyBorder="1" applyAlignment="1" applyProtection="1"/>
    <xf numFmtId="164" fontId="26" fillId="0" borderId="0" xfId="0" applyNumberFormat="1" applyFont="1" applyAlignment="1" applyProtection="1"/>
    <xf numFmtId="0" fontId="26" fillId="0" borderId="0" xfId="0" applyFont="1" applyAlignment="1" applyProtection="1"/>
    <xf numFmtId="0" fontId="11" fillId="0" borderId="0" xfId="0" applyFont="1" applyAlignment="1" applyProtection="1"/>
    <xf numFmtId="0" fontId="30" fillId="0" borderId="0" xfId="0" applyFont="1" applyAlignment="1" applyProtection="1"/>
    <xf numFmtId="164" fontId="10" fillId="0" borderId="1" xfId="0" applyNumberFormat="1" applyFont="1" applyBorder="1" applyAlignment="1" applyProtection="1">
      <alignment horizontal="left"/>
    </xf>
    <xf numFmtId="0" fontId="2" fillId="0" borderId="6" xfId="0" applyFont="1" applyBorder="1" applyAlignment="1" applyProtection="1">
      <alignment horizontal="left"/>
    </xf>
    <xf numFmtId="170" fontId="24" fillId="4" borderId="3" xfId="0" applyNumberFormat="1" applyFont="1" applyFill="1" applyBorder="1" applyAlignment="1" applyProtection="1">
      <alignment horizontal="center"/>
    </xf>
    <xf numFmtId="170" fontId="24" fillId="0" borderId="0" xfId="0" applyNumberFormat="1" applyFont="1" applyFill="1" applyBorder="1" applyAlignment="1" applyProtection="1">
      <alignment horizontal="center"/>
    </xf>
    <xf numFmtId="170" fontId="24" fillId="4" borderId="3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wrapText="1"/>
    </xf>
    <xf numFmtId="0" fontId="2" fillId="0" borderId="15" xfId="0" applyFont="1" applyBorder="1" applyAlignment="1" applyProtection="1">
      <alignment horizontal="center" wrapText="1"/>
    </xf>
    <xf numFmtId="168" fontId="2" fillId="0" borderId="0" xfId="0" applyNumberFormat="1" applyFont="1" applyAlignment="1" applyProtection="1">
      <alignment horizontal="right"/>
    </xf>
    <xf numFmtId="0" fontId="39" fillId="0" borderId="20" xfId="1" applyFont="1" applyBorder="1" applyAlignment="1" applyProtection="1">
      <alignment horizontal="center" vertical="top" wrapText="1"/>
    </xf>
    <xf numFmtId="0" fontId="39" fillId="0" borderId="21" xfId="1" applyFont="1" applyBorder="1" applyAlignment="1" applyProtection="1">
      <alignment horizontal="center" vertical="top" wrapText="1"/>
    </xf>
    <xf numFmtId="0" fontId="41" fillId="0" borderId="22" xfId="1" applyFont="1" applyBorder="1" applyAlignment="1" applyProtection="1">
      <alignment horizontal="center" vertical="top" wrapText="1"/>
    </xf>
    <xf numFmtId="0" fontId="41" fillId="0" borderId="20" xfId="1" applyFont="1" applyBorder="1" applyAlignment="1" applyProtection="1">
      <alignment horizontal="center" vertical="top" wrapText="1"/>
    </xf>
    <xf numFmtId="0" fontId="41" fillId="0" borderId="21" xfId="1" applyFont="1" applyBorder="1" applyAlignment="1" applyProtection="1">
      <alignment horizontal="center" vertical="top" wrapText="1"/>
    </xf>
    <xf numFmtId="170" fontId="24" fillId="4" borderId="10" xfId="0" applyNumberFormat="1" applyFont="1" applyFill="1" applyBorder="1" applyAlignment="1" applyProtection="1">
      <protection locked="0"/>
    </xf>
    <xf numFmtId="169" fontId="10" fillId="4" borderId="6" xfId="0" applyNumberFormat="1" applyFont="1" applyFill="1" applyBorder="1" applyAlignment="1" applyProtection="1"/>
    <xf numFmtId="0" fontId="26" fillId="4" borderId="3" xfId="0" applyFont="1" applyFill="1" applyBorder="1" applyAlignment="1" applyProtection="1">
      <alignment horizontal="left" vertical="top"/>
      <protection locked="0"/>
    </xf>
    <xf numFmtId="4" fontId="24" fillId="4" borderId="10" xfId="0" applyNumberFormat="1" applyFont="1" applyFill="1" applyBorder="1" applyAlignment="1" applyProtection="1">
      <alignment horizontal="center"/>
      <protection locked="0"/>
    </xf>
    <xf numFmtId="170" fontId="24" fillId="4" borderId="6" xfId="0" applyNumberFormat="1" applyFont="1" applyFill="1" applyBorder="1" applyAlignment="1" applyProtection="1"/>
    <xf numFmtId="0" fontId="24" fillId="4" borderId="3" xfId="0" applyFont="1" applyFill="1" applyBorder="1" applyAlignment="1" applyProtection="1">
      <protection locked="0"/>
    </xf>
    <xf numFmtId="170" fontId="24" fillId="0" borderId="7" xfId="0" applyNumberFormat="1" applyFont="1" applyBorder="1" applyAlignment="1" applyProtection="1"/>
    <xf numFmtId="0" fontId="24" fillId="4" borderId="4" xfId="0" applyFont="1" applyFill="1" applyBorder="1" applyAlignment="1" applyProtection="1">
      <alignment horizontal="right"/>
      <protection locked="0"/>
    </xf>
    <xf numFmtId="0" fontId="24" fillId="4" borderId="4" xfId="0" applyFont="1" applyFill="1" applyBorder="1" applyAlignment="1" applyProtection="1">
      <protection locked="0"/>
    </xf>
    <xf numFmtId="170" fontId="28" fillId="4" borderId="11" xfId="0" applyNumberFormat="1" applyFont="1" applyFill="1" applyBorder="1" applyAlignment="1" applyProtection="1"/>
    <xf numFmtId="0" fontId="0" fillId="4" borderId="3" xfId="0" applyFill="1" applyBorder="1" applyAlignment="1" applyProtection="1">
      <alignment horizontal="left"/>
    </xf>
    <xf numFmtId="0" fontId="0" fillId="4" borderId="3" xfId="0" applyFill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left"/>
    </xf>
    <xf numFmtId="0" fontId="24" fillId="4" borderId="3" xfId="0" applyFont="1" applyFill="1" applyBorder="1" applyAlignment="1" applyProtection="1">
      <alignment horizontal="center"/>
      <protection locked="0"/>
    </xf>
    <xf numFmtId="170" fontId="24" fillId="4" borderId="25" xfId="0" applyNumberFormat="1" applyFont="1" applyFill="1" applyBorder="1" applyAlignment="1" applyProtection="1">
      <alignment horizontal="center"/>
      <protection locked="0"/>
    </xf>
    <xf numFmtId="0" fontId="32" fillId="0" borderId="0" xfId="0" applyFont="1" applyAlignment="1" applyProtection="1">
      <alignment horizontal="left" vertical="top" wrapText="1"/>
    </xf>
    <xf numFmtId="0" fontId="32" fillId="0" borderId="10" xfId="0" applyFont="1" applyBorder="1" applyAlignment="1" applyProtection="1">
      <alignment horizontal="left" vertical="top" wrapText="1"/>
    </xf>
    <xf numFmtId="0" fontId="2" fillId="0" borderId="9" xfId="0" applyFont="1" applyBorder="1" applyAlignment="1" applyProtection="1">
      <alignment horizontal="left"/>
    </xf>
    <xf numFmtId="164" fontId="25" fillId="0" borderId="8" xfId="0" applyNumberFormat="1" applyFont="1" applyFill="1" applyBorder="1" applyAlignment="1" applyProtection="1">
      <alignment horizontal="center"/>
    </xf>
    <xf numFmtId="164" fontId="24" fillId="0" borderId="0" xfId="0" applyNumberFormat="1" applyFont="1" applyFill="1" applyBorder="1" applyAlignment="1" applyProtection="1"/>
    <xf numFmtId="170" fontId="24" fillId="0" borderId="0" xfId="0" applyNumberFormat="1" applyFont="1" applyFill="1" applyBorder="1" applyAlignment="1" applyProtection="1"/>
    <xf numFmtId="3" fontId="25" fillId="0" borderId="0" xfId="0" applyNumberFormat="1" applyFont="1" applyAlignment="1" applyProtection="1">
      <alignment horizontal="center"/>
    </xf>
    <xf numFmtId="0" fontId="39" fillId="0" borderId="0" xfId="0" applyFont="1" applyAlignment="1" applyProtection="1">
      <alignment horizontal="left" wrapText="1"/>
    </xf>
    <xf numFmtId="0" fontId="39" fillId="0" borderId="0" xfId="0" applyFont="1" applyAlignment="1" applyProtection="1">
      <alignment horizontal="left" wrapText="1"/>
      <protection locked="0"/>
    </xf>
    <xf numFmtId="3" fontId="19" fillId="0" borderId="16" xfId="0" applyNumberFormat="1" applyFont="1" applyBorder="1" applyAlignment="1" applyProtection="1">
      <alignment horizontal="center"/>
    </xf>
    <xf numFmtId="3" fontId="34" fillId="0" borderId="0" xfId="0" applyNumberFormat="1" applyFont="1" applyBorder="1" applyAlignment="1" applyProtection="1">
      <alignment horizontal="center"/>
    </xf>
    <xf numFmtId="3" fontId="24" fillId="4" borderId="0" xfId="0" applyNumberFormat="1" applyFont="1" applyFill="1" applyAlignment="1" applyProtection="1">
      <alignment horizontal="center"/>
      <protection locked="0"/>
    </xf>
    <xf numFmtId="3" fontId="24" fillId="4" borderId="8" xfId="0" applyNumberFormat="1" applyFont="1" applyFill="1" applyBorder="1" applyAlignment="1" applyProtection="1">
      <alignment horizontal="center"/>
      <protection locked="0"/>
    </xf>
    <xf numFmtId="3" fontId="24" fillId="4" borderId="14" xfId="0" applyNumberFormat="1" applyFont="1" applyFill="1" applyBorder="1" applyAlignment="1" applyProtection="1">
      <alignment horizontal="center"/>
      <protection locked="0"/>
    </xf>
    <xf numFmtId="3" fontId="24" fillId="0" borderId="8" xfId="0" applyNumberFormat="1" applyFont="1" applyBorder="1" applyAlignment="1" applyProtection="1">
      <alignment horizontal="center"/>
    </xf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colors>
    <mruColors>
      <color rgb="FFC0C0C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790369</xdr:colOff>
      <xdr:row>3</xdr:row>
      <xdr:rowOff>209438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47619" cy="8952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67"/>
  <sheetViews>
    <sheetView tabSelected="1" view="pageBreakPreview" zoomScale="85" zoomScaleNormal="100" zoomScaleSheetLayoutView="85" workbookViewId="0">
      <selection activeCell="L151" sqref="L151"/>
    </sheetView>
  </sheetViews>
  <sheetFormatPr baseColWidth="10" defaultRowHeight="15" x14ac:dyDescent="0.25"/>
  <cols>
    <col min="1" max="1" width="12.85546875" style="2" customWidth="1"/>
    <col min="2" max="2" width="15.42578125" style="2" customWidth="1"/>
    <col min="3" max="3" width="3.28515625" style="2" customWidth="1"/>
    <col min="4" max="4" width="12.7109375" style="2" bestFit="1" customWidth="1"/>
    <col min="5" max="5" width="3.28515625" style="2" customWidth="1"/>
    <col min="6" max="6" width="14.85546875" style="2" customWidth="1"/>
    <col min="7" max="7" width="3.28515625" style="2" customWidth="1"/>
    <col min="8" max="8" width="13.140625" style="2" customWidth="1"/>
    <col min="9" max="9" width="3.28515625" style="2" customWidth="1"/>
    <col min="10" max="10" width="12.42578125" style="2" customWidth="1"/>
    <col min="11" max="11" width="3.28515625" style="2" customWidth="1"/>
    <col min="12" max="12" width="15.28515625" style="2" customWidth="1"/>
    <col min="13" max="13" width="12.42578125" style="2" customWidth="1"/>
    <col min="14" max="14" width="1" style="2" customWidth="1"/>
    <col min="15" max="15" width="11.42578125" style="2"/>
    <col min="16" max="16" width="22.42578125" style="2" customWidth="1"/>
    <col min="17" max="17" width="3.28515625" style="2" customWidth="1"/>
    <col min="18" max="18" width="12.85546875" style="2" customWidth="1"/>
    <col min="19" max="19" width="3.28515625" style="2" customWidth="1"/>
    <col min="20" max="20" width="12.85546875" style="2" customWidth="1"/>
    <col min="21" max="21" width="3.28515625" style="2" customWidth="1"/>
    <col min="22" max="22" width="12.85546875" style="2" customWidth="1"/>
    <col min="23" max="23" width="3.28515625" style="2" customWidth="1"/>
    <col min="24" max="24" width="12.85546875" style="2" customWidth="1"/>
    <col min="25" max="25" width="3.28515625" style="2" customWidth="1"/>
    <col min="26" max="26" width="12.85546875" style="2" customWidth="1"/>
    <col min="27" max="250" width="11.42578125" style="2"/>
    <col min="251" max="251" width="12.85546875" style="2" customWidth="1"/>
    <col min="252" max="252" width="15.42578125" style="2" customWidth="1"/>
    <col min="253" max="253" width="3" style="2" customWidth="1"/>
    <col min="254" max="254" width="11.42578125" style="2"/>
    <col min="255" max="255" width="3" style="2" customWidth="1"/>
    <col min="256" max="256" width="15.85546875" style="2" customWidth="1"/>
    <col min="257" max="257" width="3" style="2" customWidth="1"/>
    <col min="258" max="258" width="13.140625" style="2" customWidth="1"/>
    <col min="259" max="259" width="3" style="2" customWidth="1"/>
    <col min="260" max="260" width="12.42578125" style="2" customWidth="1"/>
    <col min="261" max="261" width="3" style="2" customWidth="1"/>
    <col min="262" max="262" width="10.85546875" style="2" customWidth="1"/>
    <col min="263" max="263" width="7.7109375" style="2" customWidth="1"/>
    <col min="264" max="264" width="4.5703125" style="2" customWidth="1"/>
    <col min="265" max="506" width="11.42578125" style="2"/>
    <col min="507" max="507" width="12.85546875" style="2" customWidth="1"/>
    <col min="508" max="508" width="15.42578125" style="2" customWidth="1"/>
    <col min="509" max="509" width="3" style="2" customWidth="1"/>
    <col min="510" max="510" width="11.42578125" style="2"/>
    <col min="511" max="511" width="3" style="2" customWidth="1"/>
    <col min="512" max="512" width="15.85546875" style="2" customWidth="1"/>
    <col min="513" max="513" width="3" style="2" customWidth="1"/>
    <col min="514" max="514" width="13.140625" style="2" customWidth="1"/>
    <col min="515" max="515" width="3" style="2" customWidth="1"/>
    <col min="516" max="516" width="12.42578125" style="2" customWidth="1"/>
    <col min="517" max="517" width="3" style="2" customWidth="1"/>
    <col min="518" max="518" width="10.85546875" style="2" customWidth="1"/>
    <col min="519" max="519" width="7.7109375" style="2" customWidth="1"/>
    <col min="520" max="520" width="4.5703125" style="2" customWidth="1"/>
    <col min="521" max="762" width="11.42578125" style="2"/>
    <col min="763" max="763" width="12.85546875" style="2" customWidth="1"/>
    <col min="764" max="764" width="15.42578125" style="2" customWidth="1"/>
    <col min="765" max="765" width="3" style="2" customWidth="1"/>
    <col min="766" max="766" width="11.42578125" style="2"/>
    <col min="767" max="767" width="3" style="2" customWidth="1"/>
    <col min="768" max="768" width="15.85546875" style="2" customWidth="1"/>
    <col min="769" max="769" width="3" style="2" customWidth="1"/>
    <col min="770" max="770" width="13.140625" style="2" customWidth="1"/>
    <col min="771" max="771" width="3" style="2" customWidth="1"/>
    <col min="772" max="772" width="12.42578125" style="2" customWidth="1"/>
    <col min="773" max="773" width="3" style="2" customWidth="1"/>
    <col min="774" max="774" width="10.85546875" style="2" customWidth="1"/>
    <col min="775" max="775" width="7.7109375" style="2" customWidth="1"/>
    <col min="776" max="776" width="4.5703125" style="2" customWidth="1"/>
    <col min="777" max="1018" width="11.42578125" style="2"/>
    <col min="1019" max="1019" width="12.85546875" style="2" customWidth="1"/>
    <col min="1020" max="1020" width="15.42578125" style="2" customWidth="1"/>
    <col min="1021" max="1021" width="3" style="2" customWidth="1"/>
    <col min="1022" max="1022" width="11.42578125" style="2"/>
    <col min="1023" max="1023" width="3" style="2" customWidth="1"/>
    <col min="1024" max="1024" width="15.85546875" style="2" customWidth="1"/>
    <col min="1025" max="1025" width="3" style="2" customWidth="1"/>
    <col min="1026" max="1026" width="13.140625" style="2" customWidth="1"/>
    <col min="1027" max="1027" width="3" style="2" customWidth="1"/>
    <col min="1028" max="1028" width="12.42578125" style="2" customWidth="1"/>
    <col min="1029" max="1029" width="3" style="2" customWidth="1"/>
    <col min="1030" max="1030" width="10.85546875" style="2" customWidth="1"/>
    <col min="1031" max="1031" width="7.7109375" style="2" customWidth="1"/>
    <col min="1032" max="1032" width="4.5703125" style="2" customWidth="1"/>
    <col min="1033" max="1274" width="11.42578125" style="2"/>
    <col min="1275" max="1275" width="12.85546875" style="2" customWidth="1"/>
    <col min="1276" max="1276" width="15.42578125" style="2" customWidth="1"/>
    <col min="1277" max="1277" width="3" style="2" customWidth="1"/>
    <col min="1278" max="1278" width="11.42578125" style="2"/>
    <col min="1279" max="1279" width="3" style="2" customWidth="1"/>
    <col min="1280" max="1280" width="15.85546875" style="2" customWidth="1"/>
    <col min="1281" max="1281" width="3" style="2" customWidth="1"/>
    <col min="1282" max="1282" width="13.140625" style="2" customWidth="1"/>
    <col min="1283" max="1283" width="3" style="2" customWidth="1"/>
    <col min="1284" max="1284" width="12.42578125" style="2" customWidth="1"/>
    <col min="1285" max="1285" width="3" style="2" customWidth="1"/>
    <col min="1286" max="1286" width="10.85546875" style="2" customWidth="1"/>
    <col min="1287" max="1287" width="7.7109375" style="2" customWidth="1"/>
    <col min="1288" max="1288" width="4.5703125" style="2" customWidth="1"/>
    <col min="1289" max="1530" width="11.42578125" style="2"/>
    <col min="1531" max="1531" width="12.85546875" style="2" customWidth="1"/>
    <col min="1532" max="1532" width="15.42578125" style="2" customWidth="1"/>
    <col min="1533" max="1533" width="3" style="2" customWidth="1"/>
    <col min="1534" max="1534" width="11.42578125" style="2"/>
    <col min="1535" max="1535" width="3" style="2" customWidth="1"/>
    <col min="1536" max="1536" width="15.85546875" style="2" customWidth="1"/>
    <col min="1537" max="1537" width="3" style="2" customWidth="1"/>
    <col min="1538" max="1538" width="13.140625" style="2" customWidth="1"/>
    <col min="1539" max="1539" width="3" style="2" customWidth="1"/>
    <col min="1540" max="1540" width="12.42578125" style="2" customWidth="1"/>
    <col min="1541" max="1541" width="3" style="2" customWidth="1"/>
    <col min="1542" max="1542" width="10.85546875" style="2" customWidth="1"/>
    <col min="1543" max="1543" width="7.7109375" style="2" customWidth="1"/>
    <col min="1544" max="1544" width="4.5703125" style="2" customWidth="1"/>
    <col min="1545" max="1786" width="11.42578125" style="2"/>
    <col min="1787" max="1787" width="12.85546875" style="2" customWidth="1"/>
    <col min="1788" max="1788" width="15.42578125" style="2" customWidth="1"/>
    <col min="1789" max="1789" width="3" style="2" customWidth="1"/>
    <col min="1790" max="1790" width="11.42578125" style="2"/>
    <col min="1791" max="1791" width="3" style="2" customWidth="1"/>
    <col min="1792" max="1792" width="15.85546875" style="2" customWidth="1"/>
    <col min="1793" max="1793" width="3" style="2" customWidth="1"/>
    <col min="1794" max="1794" width="13.140625" style="2" customWidth="1"/>
    <col min="1795" max="1795" width="3" style="2" customWidth="1"/>
    <col min="1796" max="1796" width="12.42578125" style="2" customWidth="1"/>
    <col min="1797" max="1797" width="3" style="2" customWidth="1"/>
    <col min="1798" max="1798" width="10.85546875" style="2" customWidth="1"/>
    <col min="1799" max="1799" width="7.7109375" style="2" customWidth="1"/>
    <col min="1800" max="1800" width="4.5703125" style="2" customWidth="1"/>
    <col min="1801" max="2042" width="11.42578125" style="2"/>
    <col min="2043" max="2043" width="12.85546875" style="2" customWidth="1"/>
    <col min="2044" max="2044" width="15.42578125" style="2" customWidth="1"/>
    <col min="2045" max="2045" width="3" style="2" customWidth="1"/>
    <col min="2046" max="2046" width="11.42578125" style="2"/>
    <col min="2047" max="2047" width="3" style="2" customWidth="1"/>
    <col min="2048" max="2048" width="15.85546875" style="2" customWidth="1"/>
    <col min="2049" max="2049" width="3" style="2" customWidth="1"/>
    <col min="2050" max="2050" width="13.140625" style="2" customWidth="1"/>
    <col min="2051" max="2051" width="3" style="2" customWidth="1"/>
    <col min="2052" max="2052" width="12.42578125" style="2" customWidth="1"/>
    <col min="2053" max="2053" width="3" style="2" customWidth="1"/>
    <col min="2054" max="2054" width="10.85546875" style="2" customWidth="1"/>
    <col min="2055" max="2055" width="7.7109375" style="2" customWidth="1"/>
    <col min="2056" max="2056" width="4.5703125" style="2" customWidth="1"/>
    <col min="2057" max="2298" width="11.42578125" style="2"/>
    <col min="2299" max="2299" width="12.85546875" style="2" customWidth="1"/>
    <col min="2300" max="2300" width="15.42578125" style="2" customWidth="1"/>
    <col min="2301" max="2301" width="3" style="2" customWidth="1"/>
    <col min="2302" max="2302" width="11.42578125" style="2"/>
    <col min="2303" max="2303" width="3" style="2" customWidth="1"/>
    <col min="2304" max="2304" width="15.85546875" style="2" customWidth="1"/>
    <col min="2305" max="2305" width="3" style="2" customWidth="1"/>
    <col min="2306" max="2306" width="13.140625" style="2" customWidth="1"/>
    <col min="2307" max="2307" width="3" style="2" customWidth="1"/>
    <col min="2308" max="2308" width="12.42578125" style="2" customWidth="1"/>
    <col min="2309" max="2309" width="3" style="2" customWidth="1"/>
    <col min="2310" max="2310" width="10.85546875" style="2" customWidth="1"/>
    <col min="2311" max="2311" width="7.7109375" style="2" customWidth="1"/>
    <col min="2312" max="2312" width="4.5703125" style="2" customWidth="1"/>
    <col min="2313" max="2554" width="11.42578125" style="2"/>
    <col min="2555" max="2555" width="12.85546875" style="2" customWidth="1"/>
    <col min="2556" max="2556" width="15.42578125" style="2" customWidth="1"/>
    <col min="2557" max="2557" width="3" style="2" customWidth="1"/>
    <col min="2558" max="2558" width="11.42578125" style="2"/>
    <col min="2559" max="2559" width="3" style="2" customWidth="1"/>
    <col min="2560" max="2560" width="15.85546875" style="2" customWidth="1"/>
    <col min="2561" max="2561" width="3" style="2" customWidth="1"/>
    <col min="2562" max="2562" width="13.140625" style="2" customWidth="1"/>
    <col min="2563" max="2563" width="3" style="2" customWidth="1"/>
    <col min="2564" max="2564" width="12.42578125" style="2" customWidth="1"/>
    <col min="2565" max="2565" width="3" style="2" customWidth="1"/>
    <col min="2566" max="2566" width="10.85546875" style="2" customWidth="1"/>
    <col min="2567" max="2567" width="7.7109375" style="2" customWidth="1"/>
    <col min="2568" max="2568" width="4.5703125" style="2" customWidth="1"/>
    <col min="2569" max="2810" width="11.42578125" style="2"/>
    <col min="2811" max="2811" width="12.85546875" style="2" customWidth="1"/>
    <col min="2812" max="2812" width="15.42578125" style="2" customWidth="1"/>
    <col min="2813" max="2813" width="3" style="2" customWidth="1"/>
    <col min="2814" max="2814" width="11.42578125" style="2"/>
    <col min="2815" max="2815" width="3" style="2" customWidth="1"/>
    <col min="2816" max="2816" width="15.85546875" style="2" customWidth="1"/>
    <col min="2817" max="2817" width="3" style="2" customWidth="1"/>
    <col min="2818" max="2818" width="13.140625" style="2" customWidth="1"/>
    <col min="2819" max="2819" width="3" style="2" customWidth="1"/>
    <col min="2820" max="2820" width="12.42578125" style="2" customWidth="1"/>
    <col min="2821" max="2821" width="3" style="2" customWidth="1"/>
    <col min="2822" max="2822" width="10.85546875" style="2" customWidth="1"/>
    <col min="2823" max="2823" width="7.7109375" style="2" customWidth="1"/>
    <col min="2824" max="2824" width="4.5703125" style="2" customWidth="1"/>
    <col min="2825" max="3066" width="11.42578125" style="2"/>
    <col min="3067" max="3067" width="12.85546875" style="2" customWidth="1"/>
    <col min="3068" max="3068" width="15.42578125" style="2" customWidth="1"/>
    <col min="3069" max="3069" width="3" style="2" customWidth="1"/>
    <col min="3070" max="3070" width="11.42578125" style="2"/>
    <col min="3071" max="3071" width="3" style="2" customWidth="1"/>
    <col min="3072" max="3072" width="15.85546875" style="2" customWidth="1"/>
    <col min="3073" max="3073" width="3" style="2" customWidth="1"/>
    <col min="3074" max="3074" width="13.140625" style="2" customWidth="1"/>
    <col min="3075" max="3075" width="3" style="2" customWidth="1"/>
    <col min="3076" max="3076" width="12.42578125" style="2" customWidth="1"/>
    <col min="3077" max="3077" width="3" style="2" customWidth="1"/>
    <col min="3078" max="3078" width="10.85546875" style="2" customWidth="1"/>
    <col min="3079" max="3079" width="7.7109375" style="2" customWidth="1"/>
    <col min="3080" max="3080" width="4.5703125" style="2" customWidth="1"/>
    <col min="3081" max="3322" width="11.42578125" style="2"/>
    <col min="3323" max="3323" width="12.85546875" style="2" customWidth="1"/>
    <col min="3324" max="3324" width="15.42578125" style="2" customWidth="1"/>
    <col min="3325" max="3325" width="3" style="2" customWidth="1"/>
    <col min="3326" max="3326" width="11.42578125" style="2"/>
    <col min="3327" max="3327" width="3" style="2" customWidth="1"/>
    <col min="3328" max="3328" width="15.85546875" style="2" customWidth="1"/>
    <col min="3329" max="3329" width="3" style="2" customWidth="1"/>
    <col min="3330" max="3330" width="13.140625" style="2" customWidth="1"/>
    <col min="3331" max="3331" width="3" style="2" customWidth="1"/>
    <col min="3332" max="3332" width="12.42578125" style="2" customWidth="1"/>
    <col min="3333" max="3333" width="3" style="2" customWidth="1"/>
    <col min="3334" max="3334" width="10.85546875" style="2" customWidth="1"/>
    <col min="3335" max="3335" width="7.7109375" style="2" customWidth="1"/>
    <col min="3336" max="3336" width="4.5703125" style="2" customWidth="1"/>
    <col min="3337" max="3578" width="11.42578125" style="2"/>
    <col min="3579" max="3579" width="12.85546875" style="2" customWidth="1"/>
    <col min="3580" max="3580" width="15.42578125" style="2" customWidth="1"/>
    <col min="3581" max="3581" width="3" style="2" customWidth="1"/>
    <col min="3582" max="3582" width="11.42578125" style="2"/>
    <col min="3583" max="3583" width="3" style="2" customWidth="1"/>
    <col min="3584" max="3584" width="15.85546875" style="2" customWidth="1"/>
    <col min="3585" max="3585" width="3" style="2" customWidth="1"/>
    <col min="3586" max="3586" width="13.140625" style="2" customWidth="1"/>
    <col min="3587" max="3587" width="3" style="2" customWidth="1"/>
    <col min="3588" max="3588" width="12.42578125" style="2" customWidth="1"/>
    <col min="3589" max="3589" width="3" style="2" customWidth="1"/>
    <col min="3590" max="3590" width="10.85546875" style="2" customWidth="1"/>
    <col min="3591" max="3591" width="7.7109375" style="2" customWidth="1"/>
    <col min="3592" max="3592" width="4.5703125" style="2" customWidth="1"/>
    <col min="3593" max="3834" width="11.42578125" style="2"/>
    <col min="3835" max="3835" width="12.85546875" style="2" customWidth="1"/>
    <col min="3836" max="3836" width="15.42578125" style="2" customWidth="1"/>
    <col min="3837" max="3837" width="3" style="2" customWidth="1"/>
    <col min="3838" max="3838" width="11.42578125" style="2"/>
    <col min="3839" max="3839" width="3" style="2" customWidth="1"/>
    <col min="3840" max="3840" width="15.85546875" style="2" customWidth="1"/>
    <col min="3841" max="3841" width="3" style="2" customWidth="1"/>
    <col min="3842" max="3842" width="13.140625" style="2" customWidth="1"/>
    <col min="3843" max="3843" width="3" style="2" customWidth="1"/>
    <col min="3844" max="3844" width="12.42578125" style="2" customWidth="1"/>
    <col min="3845" max="3845" width="3" style="2" customWidth="1"/>
    <col min="3846" max="3846" width="10.85546875" style="2" customWidth="1"/>
    <col min="3847" max="3847" width="7.7109375" style="2" customWidth="1"/>
    <col min="3848" max="3848" width="4.5703125" style="2" customWidth="1"/>
    <col min="3849" max="4090" width="11.42578125" style="2"/>
    <col min="4091" max="4091" width="12.85546875" style="2" customWidth="1"/>
    <col min="4092" max="4092" width="15.42578125" style="2" customWidth="1"/>
    <col min="4093" max="4093" width="3" style="2" customWidth="1"/>
    <col min="4094" max="4094" width="11.42578125" style="2"/>
    <col min="4095" max="4095" width="3" style="2" customWidth="1"/>
    <col min="4096" max="4096" width="15.85546875" style="2" customWidth="1"/>
    <col min="4097" max="4097" width="3" style="2" customWidth="1"/>
    <col min="4098" max="4098" width="13.140625" style="2" customWidth="1"/>
    <col min="4099" max="4099" width="3" style="2" customWidth="1"/>
    <col min="4100" max="4100" width="12.42578125" style="2" customWidth="1"/>
    <col min="4101" max="4101" width="3" style="2" customWidth="1"/>
    <col min="4102" max="4102" width="10.85546875" style="2" customWidth="1"/>
    <col min="4103" max="4103" width="7.7109375" style="2" customWidth="1"/>
    <col min="4104" max="4104" width="4.5703125" style="2" customWidth="1"/>
    <col min="4105" max="4346" width="11.42578125" style="2"/>
    <col min="4347" max="4347" width="12.85546875" style="2" customWidth="1"/>
    <col min="4348" max="4348" width="15.42578125" style="2" customWidth="1"/>
    <col min="4349" max="4349" width="3" style="2" customWidth="1"/>
    <col min="4350" max="4350" width="11.42578125" style="2"/>
    <col min="4351" max="4351" width="3" style="2" customWidth="1"/>
    <col min="4352" max="4352" width="15.85546875" style="2" customWidth="1"/>
    <col min="4353" max="4353" width="3" style="2" customWidth="1"/>
    <col min="4354" max="4354" width="13.140625" style="2" customWidth="1"/>
    <col min="4355" max="4355" width="3" style="2" customWidth="1"/>
    <col min="4356" max="4356" width="12.42578125" style="2" customWidth="1"/>
    <col min="4357" max="4357" width="3" style="2" customWidth="1"/>
    <col min="4358" max="4358" width="10.85546875" style="2" customWidth="1"/>
    <col min="4359" max="4359" width="7.7109375" style="2" customWidth="1"/>
    <col min="4360" max="4360" width="4.5703125" style="2" customWidth="1"/>
    <col min="4361" max="4602" width="11.42578125" style="2"/>
    <col min="4603" max="4603" width="12.85546875" style="2" customWidth="1"/>
    <col min="4604" max="4604" width="15.42578125" style="2" customWidth="1"/>
    <col min="4605" max="4605" width="3" style="2" customWidth="1"/>
    <col min="4606" max="4606" width="11.42578125" style="2"/>
    <col min="4607" max="4607" width="3" style="2" customWidth="1"/>
    <col min="4608" max="4608" width="15.85546875" style="2" customWidth="1"/>
    <col min="4609" max="4609" width="3" style="2" customWidth="1"/>
    <col min="4610" max="4610" width="13.140625" style="2" customWidth="1"/>
    <col min="4611" max="4611" width="3" style="2" customWidth="1"/>
    <col min="4612" max="4612" width="12.42578125" style="2" customWidth="1"/>
    <col min="4613" max="4613" width="3" style="2" customWidth="1"/>
    <col min="4614" max="4614" width="10.85546875" style="2" customWidth="1"/>
    <col min="4615" max="4615" width="7.7109375" style="2" customWidth="1"/>
    <col min="4616" max="4616" width="4.5703125" style="2" customWidth="1"/>
    <col min="4617" max="4858" width="11.42578125" style="2"/>
    <col min="4859" max="4859" width="12.85546875" style="2" customWidth="1"/>
    <col min="4860" max="4860" width="15.42578125" style="2" customWidth="1"/>
    <col min="4861" max="4861" width="3" style="2" customWidth="1"/>
    <col min="4862" max="4862" width="11.42578125" style="2"/>
    <col min="4863" max="4863" width="3" style="2" customWidth="1"/>
    <col min="4864" max="4864" width="15.85546875" style="2" customWidth="1"/>
    <col min="4865" max="4865" width="3" style="2" customWidth="1"/>
    <col min="4866" max="4866" width="13.140625" style="2" customWidth="1"/>
    <col min="4867" max="4867" width="3" style="2" customWidth="1"/>
    <col min="4868" max="4868" width="12.42578125" style="2" customWidth="1"/>
    <col min="4869" max="4869" width="3" style="2" customWidth="1"/>
    <col min="4870" max="4870" width="10.85546875" style="2" customWidth="1"/>
    <col min="4871" max="4871" width="7.7109375" style="2" customWidth="1"/>
    <col min="4872" max="4872" width="4.5703125" style="2" customWidth="1"/>
    <col min="4873" max="5114" width="11.42578125" style="2"/>
    <col min="5115" max="5115" width="12.85546875" style="2" customWidth="1"/>
    <col min="5116" max="5116" width="15.42578125" style="2" customWidth="1"/>
    <col min="5117" max="5117" width="3" style="2" customWidth="1"/>
    <col min="5118" max="5118" width="11.42578125" style="2"/>
    <col min="5119" max="5119" width="3" style="2" customWidth="1"/>
    <col min="5120" max="5120" width="15.85546875" style="2" customWidth="1"/>
    <col min="5121" max="5121" width="3" style="2" customWidth="1"/>
    <col min="5122" max="5122" width="13.140625" style="2" customWidth="1"/>
    <col min="5123" max="5123" width="3" style="2" customWidth="1"/>
    <col min="5124" max="5124" width="12.42578125" style="2" customWidth="1"/>
    <col min="5125" max="5125" width="3" style="2" customWidth="1"/>
    <col min="5126" max="5126" width="10.85546875" style="2" customWidth="1"/>
    <col min="5127" max="5127" width="7.7109375" style="2" customWidth="1"/>
    <col min="5128" max="5128" width="4.5703125" style="2" customWidth="1"/>
    <col min="5129" max="5370" width="11.42578125" style="2"/>
    <col min="5371" max="5371" width="12.85546875" style="2" customWidth="1"/>
    <col min="5372" max="5372" width="15.42578125" style="2" customWidth="1"/>
    <col min="5373" max="5373" width="3" style="2" customWidth="1"/>
    <col min="5374" max="5374" width="11.42578125" style="2"/>
    <col min="5375" max="5375" width="3" style="2" customWidth="1"/>
    <col min="5376" max="5376" width="15.85546875" style="2" customWidth="1"/>
    <col min="5377" max="5377" width="3" style="2" customWidth="1"/>
    <col min="5378" max="5378" width="13.140625" style="2" customWidth="1"/>
    <col min="5379" max="5379" width="3" style="2" customWidth="1"/>
    <col min="5380" max="5380" width="12.42578125" style="2" customWidth="1"/>
    <col min="5381" max="5381" width="3" style="2" customWidth="1"/>
    <col min="5382" max="5382" width="10.85546875" style="2" customWidth="1"/>
    <col min="5383" max="5383" width="7.7109375" style="2" customWidth="1"/>
    <col min="5384" max="5384" width="4.5703125" style="2" customWidth="1"/>
    <col min="5385" max="5626" width="11.42578125" style="2"/>
    <col min="5627" max="5627" width="12.85546875" style="2" customWidth="1"/>
    <col min="5628" max="5628" width="15.42578125" style="2" customWidth="1"/>
    <col min="5629" max="5629" width="3" style="2" customWidth="1"/>
    <col min="5630" max="5630" width="11.42578125" style="2"/>
    <col min="5631" max="5631" width="3" style="2" customWidth="1"/>
    <col min="5632" max="5632" width="15.85546875" style="2" customWidth="1"/>
    <col min="5633" max="5633" width="3" style="2" customWidth="1"/>
    <col min="5634" max="5634" width="13.140625" style="2" customWidth="1"/>
    <col min="5635" max="5635" width="3" style="2" customWidth="1"/>
    <col min="5636" max="5636" width="12.42578125" style="2" customWidth="1"/>
    <col min="5637" max="5637" width="3" style="2" customWidth="1"/>
    <col min="5638" max="5638" width="10.85546875" style="2" customWidth="1"/>
    <col min="5639" max="5639" width="7.7109375" style="2" customWidth="1"/>
    <col min="5640" max="5640" width="4.5703125" style="2" customWidth="1"/>
    <col min="5641" max="5882" width="11.42578125" style="2"/>
    <col min="5883" max="5883" width="12.85546875" style="2" customWidth="1"/>
    <col min="5884" max="5884" width="15.42578125" style="2" customWidth="1"/>
    <col min="5885" max="5885" width="3" style="2" customWidth="1"/>
    <col min="5886" max="5886" width="11.42578125" style="2"/>
    <col min="5887" max="5887" width="3" style="2" customWidth="1"/>
    <col min="5888" max="5888" width="15.85546875" style="2" customWidth="1"/>
    <col min="5889" max="5889" width="3" style="2" customWidth="1"/>
    <col min="5890" max="5890" width="13.140625" style="2" customWidth="1"/>
    <col min="5891" max="5891" width="3" style="2" customWidth="1"/>
    <col min="5892" max="5892" width="12.42578125" style="2" customWidth="1"/>
    <col min="5893" max="5893" width="3" style="2" customWidth="1"/>
    <col min="5894" max="5894" width="10.85546875" style="2" customWidth="1"/>
    <col min="5895" max="5895" width="7.7109375" style="2" customWidth="1"/>
    <col min="5896" max="5896" width="4.5703125" style="2" customWidth="1"/>
    <col min="5897" max="6138" width="11.42578125" style="2"/>
    <col min="6139" max="6139" width="12.85546875" style="2" customWidth="1"/>
    <col min="6140" max="6140" width="15.42578125" style="2" customWidth="1"/>
    <col min="6141" max="6141" width="3" style="2" customWidth="1"/>
    <col min="6142" max="6142" width="11.42578125" style="2"/>
    <col min="6143" max="6143" width="3" style="2" customWidth="1"/>
    <col min="6144" max="6144" width="15.85546875" style="2" customWidth="1"/>
    <col min="6145" max="6145" width="3" style="2" customWidth="1"/>
    <col min="6146" max="6146" width="13.140625" style="2" customWidth="1"/>
    <col min="6147" max="6147" width="3" style="2" customWidth="1"/>
    <col min="6148" max="6148" width="12.42578125" style="2" customWidth="1"/>
    <col min="6149" max="6149" width="3" style="2" customWidth="1"/>
    <col min="6150" max="6150" width="10.85546875" style="2" customWidth="1"/>
    <col min="6151" max="6151" width="7.7109375" style="2" customWidth="1"/>
    <col min="6152" max="6152" width="4.5703125" style="2" customWidth="1"/>
    <col min="6153" max="6394" width="11.42578125" style="2"/>
    <col min="6395" max="6395" width="12.85546875" style="2" customWidth="1"/>
    <col min="6396" max="6396" width="15.42578125" style="2" customWidth="1"/>
    <col min="6397" max="6397" width="3" style="2" customWidth="1"/>
    <col min="6398" max="6398" width="11.42578125" style="2"/>
    <col min="6399" max="6399" width="3" style="2" customWidth="1"/>
    <col min="6400" max="6400" width="15.85546875" style="2" customWidth="1"/>
    <col min="6401" max="6401" width="3" style="2" customWidth="1"/>
    <col min="6402" max="6402" width="13.140625" style="2" customWidth="1"/>
    <col min="6403" max="6403" width="3" style="2" customWidth="1"/>
    <col min="6404" max="6404" width="12.42578125" style="2" customWidth="1"/>
    <col min="6405" max="6405" width="3" style="2" customWidth="1"/>
    <col min="6406" max="6406" width="10.85546875" style="2" customWidth="1"/>
    <col min="6407" max="6407" width="7.7109375" style="2" customWidth="1"/>
    <col min="6408" max="6408" width="4.5703125" style="2" customWidth="1"/>
    <col min="6409" max="6650" width="11.42578125" style="2"/>
    <col min="6651" max="6651" width="12.85546875" style="2" customWidth="1"/>
    <col min="6652" max="6652" width="15.42578125" style="2" customWidth="1"/>
    <col min="6653" max="6653" width="3" style="2" customWidth="1"/>
    <col min="6654" max="6654" width="11.42578125" style="2"/>
    <col min="6655" max="6655" width="3" style="2" customWidth="1"/>
    <col min="6656" max="6656" width="15.85546875" style="2" customWidth="1"/>
    <col min="6657" max="6657" width="3" style="2" customWidth="1"/>
    <col min="6658" max="6658" width="13.140625" style="2" customWidth="1"/>
    <col min="6659" max="6659" width="3" style="2" customWidth="1"/>
    <col min="6660" max="6660" width="12.42578125" style="2" customWidth="1"/>
    <col min="6661" max="6661" width="3" style="2" customWidth="1"/>
    <col min="6662" max="6662" width="10.85546875" style="2" customWidth="1"/>
    <col min="6663" max="6663" width="7.7109375" style="2" customWidth="1"/>
    <col min="6664" max="6664" width="4.5703125" style="2" customWidth="1"/>
    <col min="6665" max="6906" width="11.42578125" style="2"/>
    <col min="6907" max="6907" width="12.85546875" style="2" customWidth="1"/>
    <col min="6908" max="6908" width="15.42578125" style="2" customWidth="1"/>
    <col min="6909" max="6909" width="3" style="2" customWidth="1"/>
    <col min="6910" max="6910" width="11.42578125" style="2"/>
    <col min="6911" max="6911" width="3" style="2" customWidth="1"/>
    <col min="6912" max="6912" width="15.85546875" style="2" customWidth="1"/>
    <col min="6913" max="6913" width="3" style="2" customWidth="1"/>
    <col min="6914" max="6914" width="13.140625" style="2" customWidth="1"/>
    <col min="6915" max="6915" width="3" style="2" customWidth="1"/>
    <col min="6916" max="6916" width="12.42578125" style="2" customWidth="1"/>
    <col min="6917" max="6917" width="3" style="2" customWidth="1"/>
    <col min="6918" max="6918" width="10.85546875" style="2" customWidth="1"/>
    <col min="6919" max="6919" width="7.7109375" style="2" customWidth="1"/>
    <col min="6920" max="6920" width="4.5703125" style="2" customWidth="1"/>
    <col min="6921" max="7162" width="11.42578125" style="2"/>
    <col min="7163" max="7163" width="12.85546875" style="2" customWidth="1"/>
    <col min="7164" max="7164" width="15.42578125" style="2" customWidth="1"/>
    <col min="7165" max="7165" width="3" style="2" customWidth="1"/>
    <col min="7166" max="7166" width="11.42578125" style="2"/>
    <col min="7167" max="7167" width="3" style="2" customWidth="1"/>
    <col min="7168" max="7168" width="15.85546875" style="2" customWidth="1"/>
    <col min="7169" max="7169" width="3" style="2" customWidth="1"/>
    <col min="7170" max="7170" width="13.140625" style="2" customWidth="1"/>
    <col min="7171" max="7171" width="3" style="2" customWidth="1"/>
    <col min="7172" max="7172" width="12.42578125" style="2" customWidth="1"/>
    <col min="7173" max="7173" width="3" style="2" customWidth="1"/>
    <col min="7174" max="7174" width="10.85546875" style="2" customWidth="1"/>
    <col min="7175" max="7175" width="7.7109375" style="2" customWidth="1"/>
    <col min="7176" max="7176" width="4.5703125" style="2" customWidth="1"/>
    <col min="7177" max="7418" width="11.42578125" style="2"/>
    <col min="7419" max="7419" width="12.85546875" style="2" customWidth="1"/>
    <col min="7420" max="7420" width="15.42578125" style="2" customWidth="1"/>
    <col min="7421" max="7421" width="3" style="2" customWidth="1"/>
    <col min="7422" max="7422" width="11.42578125" style="2"/>
    <col min="7423" max="7423" width="3" style="2" customWidth="1"/>
    <col min="7424" max="7424" width="15.85546875" style="2" customWidth="1"/>
    <col min="7425" max="7425" width="3" style="2" customWidth="1"/>
    <col min="7426" max="7426" width="13.140625" style="2" customWidth="1"/>
    <col min="7427" max="7427" width="3" style="2" customWidth="1"/>
    <col min="7428" max="7428" width="12.42578125" style="2" customWidth="1"/>
    <col min="7429" max="7429" width="3" style="2" customWidth="1"/>
    <col min="7430" max="7430" width="10.85546875" style="2" customWidth="1"/>
    <col min="7431" max="7431" width="7.7109375" style="2" customWidth="1"/>
    <col min="7432" max="7432" width="4.5703125" style="2" customWidth="1"/>
    <col min="7433" max="7674" width="11.42578125" style="2"/>
    <col min="7675" max="7675" width="12.85546875" style="2" customWidth="1"/>
    <col min="7676" max="7676" width="15.42578125" style="2" customWidth="1"/>
    <col min="7677" max="7677" width="3" style="2" customWidth="1"/>
    <col min="7678" max="7678" width="11.42578125" style="2"/>
    <col min="7679" max="7679" width="3" style="2" customWidth="1"/>
    <col min="7680" max="7680" width="15.85546875" style="2" customWidth="1"/>
    <col min="7681" max="7681" width="3" style="2" customWidth="1"/>
    <col min="7682" max="7682" width="13.140625" style="2" customWidth="1"/>
    <col min="7683" max="7683" width="3" style="2" customWidth="1"/>
    <col min="7684" max="7684" width="12.42578125" style="2" customWidth="1"/>
    <col min="7685" max="7685" width="3" style="2" customWidth="1"/>
    <col min="7686" max="7686" width="10.85546875" style="2" customWidth="1"/>
    <col min="7687" max="7687" width="7.7109375" style="2" customWidth="1"/>
    <col min="7688" max="7688" width="4.5703125" style="2" customWidth="1"/>
    <col min="7689" max="7930" width="11.42578125" style="2"/>
    <col min="7931" max="7931" width="12.85546875" style="2" customWidth="1"/>
    <col min="7932" max="7932" width="15.42578125" style="2" customWidth="1"/>
    <col min="7933" max="7933" width="3" style="2" customWidth="1"/>
    <col min="7934" max="7934" width="11.42578125" style="2"/>
    <col min="7935" max="7935" width="3" style="2" customWidth="1"/>
    <col min="7936" max="7936" width="15.85546875" style="2" customWidth="1"/>
    <col min="7937" max="7937" width="3" style="2" customWidth="1"/>
    <col min="7938" max="7938" width="13.140625" style="2" customWidth="1"/>
    <col min="7939" max="7939" width="3" style="2" customWidth="1"/>
    <col min="7940" max="7940" width="12.42578125" style="2" customWidth="1"/>
    <col min="7941" max="7941" width="3" style="2" customWidth="1"/>
    <col min="7942" max="7942" width="10.85546875" style="2" customWidth="1"/>
    <col min="7943" max="7943" width="7.7109375" style="2" customWidth="1"/>
    <col min="7944" max="7944" width="4.5703125" style="2" customWidth="1"/>
    <col min="7945" max="8186" width="11.42578125" style="2"/>
    <col min="8187" max="8187" width="12.85546875" style="2" customWidth="1"/>
    <col min="8188" max="8188" width="15.42578125" style="2" customWidth="1"/>
    <col min="8189" max="8189" width="3" style="2" customWidth="1"/>
    <col min="8190" max="8190" width="11.42578125" style="2"/>
    <col min="8191" max="8191" width="3" style="2" customWidth="1"/>
    <col min="8192" max="8192" width="15.85546875" style="2" customWidth="1"/>
    <col min="8193" max="8193" width="3" style="2" customWidth="1"/>
    <col min="8194" max="8194" width="13.140625" style="2" customWidth="1"/>
    <col min="8195" max="8195" width="3" style="2" customWidth="1"/>
    <col min="8196" max="8196" width="12.42578125" style="2" customWidth="1"/>
    <col min="8197" max="8197" width="3" style="2" customWidth="1"/>
    <col min="8198" max="8198" width="10.85546875" style="2" customWidth="1"/>
    <col min="8199" max="8199" width="7.7109375" style="2" customWidth="1"/>
    <col min="8200" max="8200" width="4.5703125" style="2" customWidth="1"/>
    <col min="8201" max="8442" width="11.42578125" style="2"/>
    <col min="8443" max="8443" width="12.85546875" style="2" customWidth="1"/>
    <col min="8444" max="8444" width="15.42578125" style="2" customWidth="1"/>
    <col min="8445" max="8445" width="3" style="2" customWidth="1"/>
    <col min="8446" max="8446" width="11.42578125" style="2"/>
    <col min="8447" max="8447" width="3" style="2" customWidth="1"/>
    <col min="8448" max="8448" width="15.85546875" style="2" customWidth="1"/>
    <col min="8449" max="8449" width="3" style="2" customWidth="1"/>
    <col min="8450" max="8450" width="13.140625" style="2" customWidth="1"/>
    <col min="8451" max="8451" width="3" style="2" customWidth="1"/>
    <col min="8452" max="8452" width="12.42578125" style="2" customWidth="1"/>
    <col min="8453" max="8453" width="3" style="2" customWidth="1"/>
    <col min="8454" max="8454" width="10.85546875" style="2" customWidth="1"/>
    <col min="8455" max="8455" width="7.7109375" style="2" customWidth="1"/>
    <col min="8456" max="8456" width="4.5703125" style="2" customWidth="1"/>
    <col min="8457" max="8698" width="11.42578125" style="2"/>
    <col min="8699" max="8699" width="12.85546875" style="2" customWidth="1"/>
    <col min="8700" max="8700" width="15.42578125" style="2" customWidth="1"/>
    <col min="8701" max="8701" width="3" style="2" customWidth="1"/>
    <col min="8702" max="8702" width="11.42578125" style="2"/>
    <col min="8703" max="8703" width="3" style="2" customWidth="1"/>
    <col min="8704" max="8704" width="15.85546875" style="2" customWidth="1"/>
    <col min="8705" max="8705" width="3" style="2" customWidth="1"/>
    <col min="8706" max="8706" width="13.140625" style="2" customWidth="1"/>
    <col min="8707" max="8707" width="3" style="2" customWidth="1"/>
    <col min="8708" max="8708" width="12.42578125" style="2" customWidth="1"/>
    <col min="8709" max="8709" width="3" style="2" customWidth="1"/>
    <col min="8710" max="8710" width="10.85546875" style="2" customWidth="1"/>
    <col min="8711" max="8711" width="7.7109375" style="2" customWidth="1"/>
    <col min="8712" max="8712" width="4.5703125" style="2" customWidth="1"/>
    <col min="8713" max="8954" width="11.42578125" style="2"/>
    <col min="8955" max="8955" width="12.85546875" style="2" customWidth="1"/>
    <col min="8956" max="8956" width="15.42578125" style="2" customWidth="1"/>
    <col min="8957" max="8957" width="3" style="2" customWidth="1"/>
    <col min="8958" max="8958" width="11.42578125" style="2"/>
    <col min="8959" max="8959" width="3" style="2" customWidth="1"/>
    <col min="8960" max="8960" width="15.85546875" style="2" customWidth="1"/>
    <col min="8961" max="8961" width="3" style="2" customWidth="1"/>
    <col min="8962" max="8962" width="13.140625" style="2" customWidth="1"/>
    <col min="8963" max="8963" width="3" style="2" customWidth="1"/>
    <col min="8964" max="8964" width="12.42578125" style="2" customWidth="1"/>
    <col min="8965" max="8965" width="3" style="2" customWidth="1"/>
    <col min="8966" max="8966" width="10.85546875" style="2" customWidth="1"/>
    <col min="8967" max="8967" width="7.7109375" style="2" customWidth="1"/>
    <col min="8968" max="8968" width="4.5703125" style="2" customWidth="1"/>
    <col min="8969" max="9210" width="11.42578125" style="2"/>
    <col min="9211" max="9211" width="12.85546875" style="2" customWidth="1"/>
    <col min="9212" max="9212" width="15.42578125" style="2" customWidth="1"/>
    <col min="9213" max="9213" width="3" style="2" customWidth="1"/>
    <col min="9214" max="9214" width="11.42578125" style="2"/>
    <col min="9215" max="9215" width="3" style="2" customWidth="1"/>
    <col min="9216" max="9216" width="15.85546875" style="2" customWidth="1"/>
    <col min="9217" max="9217" width="3" style="2" customWidth="1"/>
    <col min="9218" max="9218" width="13.140625" style="2" customWidth="1"/>
    <col min="9219" max="9219" width="3" style="2" customWidth="1"/>
    <col min="9220" max="9220" width="12.42578125" style="2" customWidth="1"/>
    <col min="9221" max="9221" width="3" style="2" customWidth="1"/>
    <col min="9222" max="9222" width="10.85546875" style="2" customWidth="1"/>
    <col min="9223" max="9223" width="7.7109375" style="2" customWidth="1"/>
    <col min="9224" max="9224" width="4.5703125" style="2" customWidth="1"/>
    <col min="9225" max="9466" width="11.42578125" style="2"/>
    <col min="9467" max="9467" width="12.85546875" style="2" customWidth="1"/>
    <col min="9468" max="9468" width="15.42578125" style="2" customWidth="1"/>
    <col min="9469" max="9469" width="3" style="2" customWidth="1"/>
    <col min="9470" max="9470" width="11.42578125" style="2"/>
    <col min="9471" max="9471" width="3" style="2" customWidth="1"/>
    <col min="9472" max="9472" width="15.85546875" style="2" customWidth="1"/>
    <col min="9473" max="9473" width="3" style="2" customWidth="1"/>
    <col min="9474" max="9474" width="13.140625" style="2" customWidth="1"/>
    <col min="9475" max="9475" width="3" style="2" customWidth="1"/>
    <col min="9476" max="9476" width="12.42578125" style="2" customWidth="1"/>
    <col min="9477" max="9477" width="3" style="2" customWidth="1"/>
    <col min="9478" max="9478" width="10.85546875" style="2" customWidth="1"/>
    <col min="9479" max="9479" width="7.7109375" style="2" customWidth="1"/>
    <col min="9480" max="9480" width="4.5703125" style="2" customWidth="1"/>
    <col min="9481" max="9722" width="11.42578125" style="2"/>
    <col min="9723" max="9723" width="12.85546875" style="2" customWidth="1"/>
    <col min="9724" max="9724" width="15.42578125" style="2" customWidth="1"/>
    <col min="9725" max="9725" width="3" style="2" customWidth="1"/>
    <col min="9726" max="9726" width="11.42578125" style="2"/>
    <col min="9727" max="9727" width="3" style="2" customWidth="1"/>
    <col min="9728" max="9728" width="15.85546875" style="2" customWidth="1"/>
    <col min="9729" max="9729" width="3" style="2" customWidth="1"/>
    <col min="9730" max="9730" width="13.140625" style="2" customWidth="1"/>
    <col min="9731" max="9731" width="3" style="2" customWidth="1"/>
    <col min="9732" max="9732" width="12.42578125" style="2" customWidth="1"/>
    <col min="9733" max="9733" width="3" style="2" customWidth="1"/>
    <col min="9734" max="9734" width="10.85546875" style="2" customWidth="1"/>
    <col min="9735" max="9735" width="7.7109375" style="2" customWidth="1"/>
    <col min="9736" max="9736" width="4.5703125" style="2" customWidth="1"/>
    <col min="9737" max="9978" width="11.42578125" style="2"/>
    <col min="9979" max="9979" width="12.85546875" style="2" customWidth="1"/>
    <col min="9980" max="9980" width="15.42578125" style="2" customWidth="1"/>
    <col min="9981" max="9981" width="3" style="2" customWidth="1"/>
    <col min="9982" max="9982" width="11.42578125" style="2"/>
    <col min="9983" max="9983" width="3" style="2" customWidth="1"/>
    <col min="9984" max="9984" width="15.85546875" style="2" customWidth="1"/>
    <col min="9985" max="9985" width="3" style="2" customWidth="1"/>
    <col min="9986" max="9986" width="13.140625" style="2" customWidth="1"/>
    <col min="9987" max="9987" width="3" style="2" customWidth="1"/>
    <col min="9988" max="9988" width="12.42578125" style="2" customWidth="1"/>
    <col min="9989" max="9989" width="3" style="2" customWidth="1"/>
    <col min="9990" max="9990" width="10.85546875" style="2" customWidth="1"/>
    <col min="9991" max="9991" width="7.7109375" style="2" customWidth="1"/>
    <col min="9992" max="9992" width="4.5703125" style="2" customWidth="1"/>
    <col min="9993" max="10234" width="11.42578125" style="2"/>
    <col min="10235" max="10235" width="12.85546875" style="2" customWidth="1"/>
    <col min="10236" max="10236" width="15.42578125" style="2" customWidth="1"/>
    <col min="10237" max="10237" width="3" style="2" customWidth="1"/>
    <col min="10238" max="10238" width="11.42578125" style="2"/>
    <col min="10239" max="10239" width="3" style="2" customWidth="1"/>
    <col min="10240" max="10240" width="15.85546875" style="2" customWidth="1"/>
    <col min="10241" max="10241" width="3" style="2" customWidth="1"/>
    <col min="10242" max="10242" width="13.140625" style="2" customWidth="1"/>
    <col min="10243" max="10243" width="3" style="2" customWidth="1"/>
    <col min="10244" max="10244" width="12.42578125" style="2" customWidth="1"/>
    <col min="10245" max="10245" width="3" style="2" customWidth="1"/>
    <col min="10246" max="10246" width="10.85546875" style="2" customWidth="1"/>
    <col min="10247" max="10247" width="7.7109375" style="2" customWidth="1"/>
    <col min="10248" max="10248" width="4.5703125" style="2" customWidth="1"/>
    <col min="10249" max="10490" width="11.42578125" style="2"/>
    <col min="10491" max="10491" width="12.85546875" style="2" customWidth="1"/>
    <col min="10492" max="10492" width="15.42578125" style="2" customWidth="1"/>
    <col min="10493" max="10493" width="3" style="2" customWidth="1"/>
    <col min="10494" max="10494" width="11.42578125" style="2"/>
    <col min="10495" max="10495" width="3" style="2" customWidth="1"/>
    <col min="10496" max="10496" width="15.85546875" style="2" customWidth="1"/>
    <col min="10497" max="10497" width="3" style="2" customWidth="1"/>
    <col min="10498" max="10498" width="13.140625" style="2" customWidth="1"/>
    <col min="10499" max="10499" width="3" style="2" customWidth="1"/>
    <col min="10500" max="10500" width="12.42578125" style="2" customWidth="1"/>
    <col min="10501" max="10501" width="3" style="2" customWidth="1"/>
    <col min="10502" max="10502" width="10.85546875" style="2" customWidth="1"/>
    <col min="10503" max="10503" width="7.7109375" style="2" customWidth="1"/>
    <col min="10504" max="10504" width="4.5703125" style="2" customWidth="1"/>
    <col min="10505" max="10746" width="11.42578125" style="2"/>
    <col min="10747" max="10747" width="12.85546875" style="2" customWidth="1"/>
    <col min="10748" max="10748" width="15.42578125" style="2" customWidth="1"/>
    <col min="10749" max="10749" width="3" style="2" customWidth="1"/>
    <col min="10750" max="10750" width="11.42578125" style="2"/>
    <col min="10751" max="10751" width="3" style="2" customWidth="1"/>
    <col min="10752" max="10752" width="15.85546875" style="2" customWidth="1"/>
    <col min="10753" max="10753" width="3" style="2" customWidth="1"/>
    <col min="10754" max="10754" width="13.140625" style="2" customWidth="1"/>
    <col min="10755" max="10755" width="3" style="2" customWidth="1"/>
    <col min="10756" max="10756" width="12.42578125" style="2" customWidth="1"/>
    <col min="10757" max="10757" width="3" style="2" customWidth="1"/>
    <col min="10758" max="10758" width="10.85546875" style="2" customWidth="1"/>
    <col min="10759" max="10759" width="7.7109375" style="2" customWidth="1"/>
    <col min="10760" max="10760" width="4.5703125" style="2" customWidth="1"/>
    <col min="10761" max="11002" width="11.42578125" style="2"/>
    <col min="11003" max="11003" width="12.85546875" style="2" customWidth="1"/>
    <col min="11004" max="11004" width="15.42578125" style="2" customWidth="1"/>
    <col min="11005" max="11005" width="3" style="2" customWidth="1"/>
    <col min="11006" max="11006" width="11.42578125" style="2"/>
    <col min="11007" max="11007" width="3" style="2" customWidth="1"/>
    <col min="11008" max="11008" width="15.85546875" style="2" customWidth="1"/>
    <col min="11009" max="11009" width="3" style="2" customWidth="1"/>
    <col min="11010" max="11010" width="13.140625" style="2" customWidth="1"/>
    <col min="11011" max="11011" width="3" style="2" customWidth="1"/>
    <col min="11012" max="11012" width="12.42578125" style="2" customWidth="1"/>
    <col min="11013" max="11013" width="3" style="2" customWidth="1"/>
    <col min="11014" max="11014" width="10.85546875" style="2" customWidth="1"/>
    <col min="11015" max="11015" width="7.7109375" style="2" customWidth="1"/>
    <col min="11016" max="11016" width="4.5703125" style="2" customWidth="1"/>
    <col min="11017" max="11258" width="11.42578125" style="2"/>
    <col min="11259" max="11259" width="12.85546875" style="2" customWidth="1"/>
    <col min="11260" max="11260" width="15.42578125" style="2" customWidth="1"/>
    <col min="11261" max="11261" width="3" style="2" customWidth="1"/>
    <col min="11262" max="11262" width="11.42578125" style="2"/>
    <col min="11263" max="11263" width="3" style="2" customWidth="1"/>
    <col min="11264" max="11264" width="15.85546875" style="2" customWidth="1"/>
    <col min="11265" max="11265" width="3" style="2" customWidth="1"/>
    <col min="11266" max="11266" width="13.140625" style="2" customWidth="1"/>
    <col min="11267" max="11267" width="3" style="2" customWidth="1"/>
    <col min="11268" max="11268" width="12.42578125" style="2" customWidth="1"/>
    <col min="11269" max="11269" width="3" style="2" customWidth="1"/>
    <col min="11270" max="11270" width="10.85546875" style="2" customWidth="1"/>
    <col min="11271" max="11271" width="7.7109375" style="2" customWidth="1"/>
    <col min="11272" max="11272" width="4.5703125" style="2" customWidth="1"/>
    <col min="11273" max="11514" width="11.42578125" style="2"/>
    <col min="11515" max="11515" width="12.85546875" style="2" customWidth="1"/>
    <col min="11516" max="11516" width="15.42578125" style="2" customWidth="1"/>
    <col min="11517" max="11517" width="3" style="2" customWidth="1"/>
    <col min="11518" max="11518" width="11.42578125" style="2"/>
    <col min="11519" max="11519" width="3" style="2" customWidth="1"/>
    <col min="11520" max="11520" width="15.85546875" style="2" customWidth="1"/>
    <col min="11521" max="11521" width="3" style="2" customWidth="1"/>
    <col min="11522" max="11522" width="13.140625" style="2" customWidth="1"/>
    <col min="11523" max="11523" width="3" style="2" customWidth="1"/>
    <col min="11524" max="11524" width="12.42578125" style="2" customWidth="1"/>
    <col min="11525" max="11525" width="3" style="2" customWidth="1"/>
    <col min="11526" max="11526" width="10.85546875" style="2" customWidth="1"/>
    <col min="11527" max="11527" width="7.7109375" style="2" customWidth="1"/>
    <col min="11528" max="11528" width="4.5703125" style="2" customWidth="1"/>
    <col min="11529" max="11770" width="11.42578125" style="2"/>
    <col min="11771" max="11771" width="12.85546875" style="2" customWidth="1"/>
    <col min="11772" max="11772" width="15.42578125" style="2" customWidth="1"/>
    <col min="11773" max="11773" width="3" style="2" customWidth="1"/>
    <col min="11774" max="11774" width="11.42578125" style="2"/>
    <col min="11775" max="11775" width="3" style="2" customWidth="1"/>
    <col min="11776" max="11776" width="15.85546875" style="2" customWidth="1"/>
    <col min="11777" max="11777" width="3" style="2" customWidth="1"/>
    <col min="11778" max="11778" width="13.140625" style="2" customWidth="1"/>
    <col min="11779" max="11779" width="3" style="2" customWidth="1"/>
    <col min="11780" max="11780" width="12.42578125" style="2" customWidth="1"/>
    <col min="11781" max="11781" width="3" style="2" customWidth="1"/>
    <col min="11782" max="11782" width="10.85546875" style="2" customWidth="1"/>
    <col min="11783" max="11783" width="7.7109375" style="2" customWidth="1"/>
    <col min="11784" max="11784" width="4.5703125" style="2" customWidth="1"/>
    <col min="11785" max="12026" width="11.42578125" style="2"/>
    <col min="12027" max="12027" width="12.85546875" style="2" customWidth="1"/>
    <col min="12028" max="12028" width="15.42578125" style="2" customWidth="1"/>
    <col min="12029" max="12029" width="3" style="2" customWidth="1"/>
    <col min="12030" max="12030" width="11.42578125" style="2"/>
    <col min="12031" max="12031" width="3" style="2" customWidth="1"/>
    <col min="12032" max="12032" width="15.85546875" style="2" customWidth="1"/>
    <col min="12033" max="12033" width="3" style="2" customWidth="1"/>
    <col min="12034" max="12034" width="13.140625" style="2" customWidth="1"/>
    <col min="12035" max="12035" width="3" style="2" customWidth="1"/>
    <col min="12036" max="12036" width="12.42578125" style="2" customWidth="1"/>
    <col min="12037" max="12037" width="3" style="2" customWidth="1"/>
    <col min="12038" max="12038" width="10.85546875" style="2" customWidth="1"/>
    <col min="12039" max="12039" width="7.7109375" style="2" customWidth="1"/>
    <col min="12040" max="12040" width="4.5703125" style="2" customWidth="1"/>
    <col min="12041" max="12282" width="11.42578125" style="2"/>
    <col min="12283" max="12283" width="12.85546875" style="2" customWidth="1"/>
    <col min="12284" max="12284" width="15.42578125" style="2" customWidth="1"/>
    <col min="12285" max="12285" width="3" style="2" customWidth="1"/>
    <col min="12286" max="12286" width="11.42578125" style="2"/>
    <col min="12287" max="12287" width="3" style="2" customWidth="1"/>
    <col min="12288" max="12288" width="15.85546875" style="2" customWidth="1"/>
    <col min="12289" max="12289" width="3" style="2" customWidth="1"/>
    <col min="12290" max="12290" width="13.140625" style="2" customWidth="1"/>
    <col min="12291" max="12291" width="3" style="2" customWidth="1"/>
    <col min="12292" max="12292" width="12.42578125" style="2" customWidth="1"/>
    <col min="12293" max="12293" width="3" style="2" customWidth="1"/>
    <col min="12294" max="12294" width="10.85546875" style="2" customWidth="1"/>
    <col min="12295" max="12295" width="7.7109375" style="2" customWidth="1"/>
    <col min="12296" max="12296" width="4.5703125" style="2" customWidth="1"/>
    <col min="12297" max="12538" width="11.42578125" style="2"/>
    <col min="12539" max="12539" width="12.85546875" style="2" customWidth="1"/>
    <col min="12540" max="12540" width="15.42578125" style="2" customWidth="1"/>
    <col min="12541" max="12541" width="3" style="2" customWidth="1"/>
    <col min="12542" max="12542" width="11.42578125" style="2"/>
    <col min="12543" max="12543" width="3" style="2" customWidth="1"/>
    <col min="12544" max="12544" width="15.85546875" style="2" customWidth="1"/>
    <col min="12545" max="12545" width="3" style="2" customWidth="1"/>
    <col min="12546" max="12546" width="13.140625" style="2" customWidth="1"/>
    <col min="12547" max="12547" width="3" style="2" customWidth="1"/>
    <col min="12548" max="12548" width="12.42578125" style="2" customWidth="1"/>
    <col min="12549" max="12549" width="3" style="2" customWidth="1"/>
    <col min="12550" max="12550" width="10.85546875" style="2" customWidth="1"/>
    <col min="12551" max="12551" width="7.7109375" style="2" customWidth="1"/>
    <col min="12552" max="12552" width="4.5703125" style="2" customWidth="1"/>
    <col min="12553" max="12794" width="11.42578125" style="2"/>
    <col min="12795" max="12795" width="12.85546875" style="2" customWidth="1"/>
    <col min="12796" max="12796" width="15.42578125" style="2" customWidth="1"/>
    <col min="12797" max="12797" width="3" style="2" customWidth="1"/>
    <col min="12798" max="12798" width="11.42578125" style="2"/>
    <col min="12799" max="12799" width="3" style="2" customWidth="1"/>
    <col min="12800" max="12800" width="15.85546875" style="2" customWidth="1"/>
    <col min="12801" max="12801" width="3" style="2" customWidth="1"/>
    <col min="12802" max="12802" width="13.140625" style="2" customWidth="1"/>
    <col min="12803" max="12803" width="3" style="2" customWidth="1"/>
    <col min="12804" max="12804" width="12.42578125" style="2" customWidth="1"/>
    <col min="12805" max="12805" width="3" style="2" customWidth="1"/>
    <col min="12806" max="12806" width="10.85546875" style="2" customWidth="1"/>
    <col min="12807" max="12807" width="7.7109375" style="2" customWidth="1"/>
    <col min="12808" max="12808" width="4.5703125" style="2" customWidth="1"/>
    <col min="12809" max="13050" width="11.42578125" style="2"/>
    <col min="13051" max="13051" width="12.85546875" style="2" customWidth="1"/>
    <col min="13052" max="13052" width="15.42578125" style="2" customWidth="1"/>
    <col min="13053" max="13053" width="3" style="2" customWidth="1"/>
    <col min="13054" max="13054" width="11.42578125" style="2"/>
    <col min="13055" max="13055" width="3" style="2" customWidth="1"/>
    <col min="13056" max="13056" width="15.85546875" style="2" customWidth="1"/>
    <col min="13057" max="13057" width="3" style="2" customWidth="1"/>
    <col min="13058" max="13058" width="13.140625" style="2" customWidth="1"/>
    <col min="13059" max="13059" width="3" style="2" customWidth="1"/>
    <col min="13060" max="13060" width="12.42578125" style="2" customWidth="1"/>
    <col min="13061" max="13061" width="3" style="2" customWidth="1"/>
    <col min="13062" max="13062" width="10.85546875" style="2" customWidth="1"/>
    <col min="13063" max="13063" width="7.7109375" style="2" customWidth="1"/>
    <col min="13064" max="13064" width="4.5703125" style="2" customWidth="1"/>
    <col min="13065" max="13306" width="11.42578125" style="2"/>
    <col min="13307" max="13307" width="12.85546875" style="2" customWidth="1"/>
    <col min="13308" max="13308" width="15.42578125" style="2" customWidth="1"/>
    <col min="13309" max="13309" width="3" style="2" customWidth="1"/>
    <col min="13310" max="13310" width="11.42578125" style="2"/>
    <col min="13311" max="13311" width="3" style="2" customWidth="1"/>
    <col min="13312" max="13312" width="15.85546875" style="2" customWidth="1"/>
    <col min="13313" max="13313" width="3" style="2" customWidth="1"/>
    <col min="13314" max="13314" width="13.140625" style="2" customWidth="1"/>
    <col min="13315" max="13315" width="3" style="2" customWidth="1"/>
    <col min="13316" max="13316" width="12.42578125" style="2" customWidth="1"/>
    <col min="13317" max="13317" width="3" style="2" customWidth="1"/>
    <col min="13318" max="13318" width="10.85546875" style="2" customWidth="1"/>
    <col min="13319" max="13319" width="7.7109375" style="2" customWidth="1"/>
    <col min="13320" max="13320" width="4.5703125" style="2" customWidth="1"/>
    <col min="13321" max="13562" width="11.42578125" style="2"/>
    <col min="13563" max="13563" width="12.85546875" style="2" customWidth="1"/>
    <col min="13564" max="13564" width="15.42578125" style="2" customWidth="1"/>
    <col min="13565" max="13565" width="3" style="2" customWidth="1"/>
    <col min="13566" max="13566" width="11.42578125" style="2"/>
    <col min="13567" max="13567" width="3" style="2" customWidth="1"/>
    <col min="13568" max="13568" width="15.85546875" style="2" customWidth="1"/>
    <col min="13569" max="13569" width="3" style="2" customWidth="1"/>
    <col min="13570" max="13570" width="13.140625" style="2" customWidth="1"/>
    <col min="13571" max="13571" width="3" style="2" customWidth="1"/>
    <col min="13572" max="13572" width="12.42578125" style="2" customWidth="1"/>
    <col min="13573" max="13573" width="3" style="2" customWidth="1"/>
    <col min="13574" max="13574" width="10.85546875" style="2" customWidth="1"/>
    <col min="13575" max="13575" width="7.7109375" style="2" customWidth="1"/>
    <col min="13576" max="13576" width="4.5703125" style="2" customWidth="1"/>
    <col min="13577" max="13818" width="11.42578125" style="2"/>
    <col min="13819" max="13819" width="12.85546875" style="2" customWidth="1"/>
    <col min="13820" max="13820" width="15.42578125" style="2" customWidth="1"/>
    <col min="13821" max="13821" width="3" style="2" customWidth="1"/>
    <col min="13822" max="13822" width="11.42578125" style="2"/>
    <col min="13823" max="13823" width="3" style="2" customWidth="1"/>
    <col min="13824" max="13824" width="15.85546875" style="2" customWidth="1"/>
    <col min="13825" max="13825" width="3" style="2" customWidth="1"/>
    <col min="13826" max="13826" width="13.140625" style="2" customWidth="1"/>
    <col min="13827" max="13827" width="3" style="2" customWidth="1"/>
    <col min="13828" max="13828" width="12.42578125" style="2" customWidth="1"/>
    <col min="13829" max="13829" width="3" style="2" customWidth="1"/>
    <col min="13830" max="13830" width="10.85546875" style="2" customWidth="1"/>
    <col min="13831" max="13831" width="7.7109375" style="2" customWidth="1"/>
    <col min="13832" max="13832" width="4.5703125" style="2" customWidth="1"/>
    <col min="13833" max="14074" width="11.42578125" style="2"/>
    <col min="14075" max="14075" width="12.85546875" style="2" customWidth="1"/>
    <col min="14076" max="14076" width="15.42578125" style="2" customWidth="1"/>
    <col min="14077" max="14077" width="3" style="2" customWidth="1"/>
    <col min="14078" max="14078" width="11.42578125" style="2"/>
    <col min="14079" max="14079" width="3" style="2" customWidth="1"/>
    <col min="14080" max="14080" width="15.85546875" style="2" customWidth="1"/>
    <col min="14081" max="14081" width="3" style="2" customWidth="1"/>
    <col min="14082" max="14082" width="13.140625" style="2" customWidth="1"/>
    <col min="14083" max="14083" width="3" style="2" customWidth="1"/>
    <col min="14084" max="14084" width="12.42578125" style="2" customWidth="1"/>
    <col min="14085" max="14085" width="3" style="2" customWidth="1"/>
    <col min="14086" max="14086" width="10.85546875" style="2" customWidth="1"/>
    <col min="14087" max="14087" width="7.7109375" style="2" customWidth="1"/>
    <col min="14088" max="14088" width="4.5703125" style="2" customWidth="1"/>
    <col min="14089" max="14330" width="11.42578125" style="2"/>
    <col min="14331" max="14331" width="12.85546875" style="2" customWidth="1"/>
    <col min="14332" max="14332" width="15.42578125" style="2" customWidth="1"/>
    <col min="14333" max="14333" width="3" style="2" customWidth="1"/>
    <col min="14334" max="14334" width="11.42578125" style="2"/>
    <col min="14335" max="14335" width="3" style="2" customWidth="1"/>
    <col min="14336" max="14336" width="15.85546875" style="2" customWidth="1"/>
    <col min="14337" max="14337" width="3" style="2" customWidth="1"/>
    <col min="14338" max="14338" width="13.140625" style="2" customWidth="1"/>
    <col min="14339" max="14339" width="3" style="2" customWidth="1"/>
    <col min="14340" max="14340" width="12.42578125" style="2" customWidth="1"/>
    <col min="14341" max="14341" width="3" style="2" customWidth="1"/>
    <col min="14342" max="14342" width="10.85546875" style="2" customWidth="1"/>
    <col min="14343" max="14343" width="7.7109375" style="2" customWidth="1"/>
    <col min="14344" max="14344" width="4.5703125" style="2" customWidth="1"/>
    <col min="14345" max="14586" width="11.42578125" style="2"/>
    <col min="14587" max="14587" width="12.85546875" style="2" customWidth="1"/>
    <col min="14588" max="14588" width="15.42578125" style="2" customWidth="1"/>
    <col min="14589" max="14589" width="3" style="2" customWidth="1"/>
    <col min="14590" max="14590" width="11.42578125" style="2"/>
    <col min="14591" max="14591" width="3" style="2" customWidth="1"/>
    <col min="14592" max="14592" width="15.85546875" style="2" customWidth="1"/>
    <col min="14593" max="14593" width="3" style="2" customWidth="1"/>
    <col min="14594" max="14594" width="13.140625" style="2" customWidth="1"/>
    <col min="14595" max="14595" width="3" style="2" customWidth="1"/>
    <col min="14596" max="14596" width="12.42578125" style="2" customWidth="1"/>
    <col min="14597" max="14597" width="3" style="2" customWidth="1"/>
    <col min="14598" max="14598" width="10.85546875" style="2" customWidth="1"/>
    <col min="14599" max="14599" width="7.7109375" style="2" customWidth="1"/>
    <col min="14600" max="14600" width="4.5703125" style="2" customWidth="1"/>
    <col min="14601" max="14842" width="11.42578125" style="2"/>
    <col min="14843" max="14843" width="12.85546875" style="2" customWidth="1"/>
    <col min="14844" max="14844" width="15.42578125" style="2" customWidth="1"/>
    <col min="14845" max="14845" width="3" style="2" customWidth="1"/>
    <col min="14846" max="14846" width="11.42578125" style="2"/>
    <col min="14847" max="14847" width="3" style="2" customWidth="1"/>
    <col min="14848" max="14848" width="15.85546875" style="2" customWidth="1"/>
    <col min="14849" max="14849" width="3" style="2" customWidth="1"/>
    <col min="14850" max="14850" width="13.140625" style="2" customWidth="1"/>
    <col min="14851" max="14851" width="3" style="2" customWidth="1"/>
    <col min="14852" max="14852" width="12.42578125" style="2" customWidth="1"/>
    <col min="14853" max="14853" width="3" style="2" customWidth="1"/>
    <col min="14854" max="14854" width="10.85546875" style="2" customWidth="1"/>
    <col min="14855" max="14855" width="7.7109375" style="2" customWidth="1"/>
    <col min="14856" max="14856" width="4.5703125" style="2" customWidth="1"/>
    <col min="14857" max="15098" width="11.42578125" style="2"/>
    <col min="15099" max="15099" width="12.85546875" style="2" customWidth="1"/>
    <col min="15100" max="15100" width="15.42578125" style="2" customWidth="1"/>
    <col min="15101" max="15101" width="3" style="2" customWidth="1"/>
    <col min="15102" max="15102" width="11.42578125" style="2"/>
    <col min="15103" max="15103" width="3" style="2" customWidth="1"/>
    <col min="15104" max="15104" width="15.85546875" style="2" customWidth="1"/>
    <col min="15105" max="15105" width="3" style="2" customWidth="1"/>
    <col min="15106" max="15106" width="13.140625" style="2" customWidth="1"/>
    <col min="15107" max="15107" width="3" style="2" customWidth="1"/>
    <col min="15108" max="15108" width="12.42578125" style="2" customWidth="1"/>
    <col min="15109" max="15109" width="3" style="2" customWidth="1"/>
    <col min="15110" max="15110" width="10.85546875" style="2" customWidth="1"/>
    <col min="15111" max="15111" width="7.7109375" style="2" customWidth="1"/>
    <col min="15112" max="15112" width="4.5703125" style="2" customWidth="1"/>
    <col min="15113" max="15354" width="11.42578125" style="2"/>
    <col min="15355" max="15355" width="12.85546875" style="2" customWidth="1"/>
    <col min="15356" max="15356" width="15.42578125" style="2" customWidth="1"/>
    <col min="15357" max="15357" width="3" style="2" customWidth="1"/>
    <col min="15358" max="15358" width="11.42578125" style="2"/>
    <col min="15359" max="15359" width="3" style="2" customWidth="1"/>
    <col min="15360" max="15360" width="15.85546875" style="2" customWidth="1"/>
    <col min="15361" max="15361" width="3" style="2" customWidth="1"/>
    <col min="15362" max="15362" width="13.140625" style="2" customWidth="1"/>
    <col min="15363" max="15363" width="3" style="2" customWidth="1"/>
    <col min="15364" max="15364" width="12.42578125" style="2" customWidth="1"/>
    <col min="15365" max="15365" width="3" style="2" customWidth="1"/>
    <col min="15366" max="15366" width="10.85546875" style="2" customWidth="1"/>
    <col min="15367" max="15367" width="7.7109375" style="2" customWidth="1"/>
    <col min="15368" max="15368" width="4.5703125" style="2" customWidth="1"/>
    <col min="15369" max="15610" width="11.42578125" style="2"/>
    <col min="15611" max="15611" width="12.85546875" style="2" customWidth="1"/>
    <col min="15612" max="15612" width="15.42578125" style="2" customWidth="1"/>
    <col min="15613" max="15613" width="3" style="2" customWidth="1"/>
    <col min="15614" max="15614" width="11.42578125" style="2"/>
    <col min="15615" max="15615" width="3" style="2" customWidth="1"/>
    <col min="15616" max="15616" width="15.85546875" style="2" customWidth="1"/>
    <col min="15617" max="15617" width="3" style="2" customWidth="1"/>
    <col min="15618" max="15618" width="13.140625" style="2" customWidth="1"/>
    <col min="15619" max="15619" width="3" style="2" customWidth="1"/>
    <col min="15620" max="15620" width="12.42578125" style="2" customWidth="1"/>
    <col min="15621" max="15621" width="3" style="2" customWidth="1"/>
    <col min="15622" max="15622" width="10.85546875" style="2" customWidth="1"/>
    <col min="15623" max="15623" width="7.7109375" style="2" customWidth="1"/>
    <col min="15624" max="15624" width="4.5703125" style="2" customWidth="1"/>
    <col min="15625" max="15866" width="11.42578125" style="2"/>
    <col min="15867" max="15867" width="12.85546875" style="2" customWidth="1"/>
    <col min="15868" max="15868" width="15.42578125" style="2" customWidth="1"/>
    <col min="15869" max="15869" width="3" style="2" customWidth="1"/>
    <col min="15870" max="15870" width="11.42578125" style="2"/>
    <col min="15871" max="15871" width="3" style="2" customWidth="1"/>
    <col min="15872" max="15872" width="15.85546875" style="2" customWidth="1"/>
    <col min="15873" max="15873" width="3" style="2" customWidth="1"/>
    <col min="15874" max="15874" width="13.140625" style="2" customWidth="1"/>
    <col min="15875" max="15875" width="3" style="2" customWidth="1"/>
    <col min="15876" max="15876" width="12.42578125" style="2" customWidth="1"/>
    <col min="15877" max="15877" width="3" style="2" customWidth="1"/>
    <col min="15878" max="15878" width="10.85546875" style="2" customWidth="1"/>
    <col min="15879" max="15879" width="7.7109375" style="2" customWidth="1"/>
    <col min="15880" max="15880" width="4.5703125" style="2" customWidth="1"/>
    <col min="15881" max="16122" width="11.42578125" style="2"/>
    <col min="16123" max="16123" width="12.85546875" style="2" customWidth="1"/>
    <col min="16124" max="16124" width="15.42578125" style="2" customWidth="1"/>
    <col min="16125" max="16125" width="3" style="2" customWidth="1"/>
    <col min="16126" max="16126" width="11.42578125" style="2"/>
    <col min="16127" max="16127" width="3" style="2" customWidth="1"/>
    <col min="16128" max="16128" width="15.85546875" style="2" customWidth="1"/>
    <col min="16129" max="16129" width="3" style="2" customWidth="1"/>
    <col min="16130" max="16130" width="13.140625" style="2" customWidth="1"/>
    <col min="16131" max="16131" width="3" style="2" customWidth="1"/>
    <col min="16132" max="16132" width="12.42578125" style="2" customWidth="1"/>
    <col min="16133" max="16133" width="3" style="2" customWidth="1"/>
    <col min="16134" max="16134" width="10.85546875" style="2" customWidth="1"/>
    <col min="16135" max="16135" width="7.7109375" style="2" customWidth="1"/>
    <col min="16136" max="16136" width="4.5703125" style="2" customWidth="1"/>
    <col min="16137" max="16384" width="11.42578125" style="2"/>
  </cols>
  <sheetData>
    <row r="1" spans="1:35" ht="18" x14ac:dyDescent="0.25">
      <c r="A1" s="1"/>
      <c r="B1" s="1"/>
      <c r="C1" s="1"/>
      <c r="P1" s="90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</row>
    <row r="2" spans="1:35" ht="18" x14ac:dyDescent="0.25">
      <c r="A2" s="1"/>
      <c r="B2" s="1"/>
      <c r="C2" s="143" t="s">
        <v>105</v>
      </c>
      <c r="D2" s="144"/>
      <c r="E2" s="144"/>
      <c r="F2" s="144"/>
      <c r="G2" s="144"/>
      <c r="H2" s="144"/>
      <c r="I2" s="144"/>
      <c r="J2" s="144"/>
      <c r="K2" s="144"/>
      <c r="L2" s="144"/>
      <c r="M2" s="144"/>
      <c r="P2" s="90" t="s">
        <v>99</v>
      </c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</row>
    <row r="3" spans="1:35" ht="18" x14ac:dyDescent="0.25">
      <c r="A3" s="1"/>
      <c r="B3" s="1"/>
      <c r="C3" s="143" t="s">
        <v>104</v>
      </c>
      <c r="D3" s="144"/>
      <c r="E3" s="144"/>
      <c r="F3" s="144"/>
      <c r="G3" s="144"/>
      <c r="H3" s="144"/>
      <c r="I3" s="144"/>
      <c r="J3" s="144"/>
      <c r="K3" s="144"/>
      <c r="L3" s="144"/>
      <c r="M3" s="144"/>
      <c r="P3" s="132" t="s">
        <v>54</v>
      </c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</row>
    <row r="4" spans="1:35" ht="18" x14ac:dyDescent="0.25">
      <c r="A4" s="3"/>
      <c r="C4" s="3" t="s">
        <v>0</v>
      </c>
      <c r="P4" s="132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</row>
    <row r="5" spans="1:35" ht="8.1" customHeight="1" thickBot="1" x14ac:dyDescent="0.3"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</row>
    <row r="6" spans="1:35" ht="17.100000000000001" customHeight="1" thickBot="1" x14ac:dyDescent="0.3">
      <c r="A6" s="4" t="s">
        <v>1</v>
      </c>
      <c r="B6" s="46"/>
      <c r="C6" s="5"/>
      <c r="P6" s="91" t="str">
        <f>A6</f>
        <v>Gesuchsteller/in</v>
      </c>
      <c r="Q6" s="92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</row>
    <row r="7" spans="1:35" s="34" customFormat="1" ht="5.0999999999999996" customHeight="1" x14ac:dyDescent="0.25">
      <c r="A7" s="47"/>
      <c r="B7" s="48"/>
      <c r="C7" s="49"/>
      <c r="P7" s="93"/>
      <c r="Q7" s="94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</row>
    <row r="8" spans="1:35" ht="17.100000000000001" customHeight="1" x14ac:dyDescent="0.25">
      <c r="A8" s="3" t="s">
        <v>2</v>
      </c>
      <c r="C8" s="197"/>
      <c r="D8" s="197"/>
      <c r="E8" s="197"/>
      <c r="F8" s="197"/>
      <c r="G8" s="197"/>
      <c r="H8" s="197"/>
      <c r="I8" s="197"/>
      <c r="J8" s="197"/>
      <c r="K8" s="197"/>
      <c r="L8" s="197"/>
      <c r="P8" s="3" t="s">
        <v>2</v>
      </c>
      <c r="Q8" s="133">
        <f>C8</f>
        <v>0</v>
      </c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</row>
    <row r="9" spans="1:35" ht="17.100000000000001" customHeight="1" x14ac:dyDescent="0.25">
      <c r="A9" s="3" t="s">
        <v>3</v>
      </c>
      <c r="C9" s="197"/>
      <c r="D9" s="197"/>
      <c r="E9" s="197"/>
      <c r="F9" s="197"/>
      <c r="G9" s="197"/>
      <c r="H9" s="197"/>
      <c r="I9" s="197"/>
      <c r="J9" s="197"/>
      <c r="K9" s="197"/>
      <c r="L9" s="197"/>
      <c r="P9" s="3" t="s">
        <v>3</v>
      </c>
      <c r="Q9" s="133">
        <f>C9</f>
        <v>0</v>
      </c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</row>
    <row r="10" spans="1:35" ht="4.5" customHeight="1" thickBot="1" x14ac:dyDescent="0.3">
      <c r="A10" s="6"/>
      <c r="D10" s="7"/>
      <c r="E10" s="7"/>
      <c r="F10" s="7"/>
      <c r="G10" s="7"/>
      <c r="H10" s="7"/>
      <c r="I10" s="7"/>
      <c r="J10" s="7"/>
      <c r="K10" s="7"/>
      <c r="L10" s="7"/>
      <c r="P10" s="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</row>
    <row r="11" spans="1:35" ht="17.100000000000001" customHeight="1" thickBot="1" x14ac:dyDescent="0.3">
      <c r="A11" s="3" t="s">
        <v>4</v>
      </c>
      <c r="C11" s="130"/>
      <c r="D11" s="3" t="s">
        <v>5</v>
      </c>
      <c r="E11" s="130"/>
      <c r="F11" s="8" t="s">
        <v>6</v>
      </c>
      <c r="G11" s="130"/>
      <c r="H11" s="8" t="s">
        <v>7</v>
      </c>
      <c r="I11" s="130"/>
      <c r="J11" s="8" t="s">
        <v>8</v>
      </c>
      <c r="K11" s="130"/>
      <c r="L11" s="8" t="s">
        <v>9</v>
      </c>
      <c r="P11" s="3" t="s">
        <v>4</v>
      </c>
      <c r="Q11" s="131"/>
      <c r="R11" s="55" t="str">
        <f t="shared" ref="R11:Z11" si="0">D11</f>
        <v>ledig</v>
      </c>
      <c r="S11" s="131">
        <f t="shared" si="0"/>
        <v>0</v>
      </c>
      <c r="T11" s="55" t="str">
        <f t="shared" si="0"/>
        <v>verheiratet</v>
      </c>
      <c r="U11" s="131">
        <f t="shared" si="0"/>
        <v>0</v>
      </c>
      <c r="V11" s="55" t="str">
        <f t="shared" si="0"/>
        <v>getrennt</v>
      </c>
      <c r="W11" s="131">
        <f t="shared" si="0"/>
        <v>0</v>
      </c>
      <c r="X11" s="55" t="str">
        <f t="shared" si="0"/>
        <v>geschieden</v>
      </c>
      <c r="Y11" s="131">
        <f t="shared" si="0"/>
        <v>0</v>
      </c>
      <c r="Z11" s="55" t="str">
        <f t="shared" si="0"/>
        <v>verwitwet</v>
      </c>
      <c r="AA11" s="66"/>
      <c r="AB11" s="66"/>
      <c r="AC11" s="66"/>
      <c r="AD11" s="66"/>
      <c r="AE11" s="66"/>
      <c r="AF11" s="66"/>
      <c r="AG11" s="66"/>
      <c r="AH11" s="66"/>
      <c r="AI11" s="66"/>
    </row>
    <row r="12" spans="1:35" ht="4.5" customHeight="1" thickBot="1" x14ac:dyDescent="0.3">
      <c r="C12" s="7"/>
      <c r="D12" s="6"/>
      <c r="E12" s="7"/>
      <c r="F12" s="7"/>
      <c r="G12" s="7"/>
      <c r="H12" s="7"/>
      <c r="I12" s="7"/>
      <c r="J12" s="7"/>
      <c r="K12" s="7"/>
      <c r="L12" s="7"/>
      <c r="P12" s="66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66"/>
      <c r="AB12" s="66"/>
      <c r="AC12" s="66"/>
      <c r="AD12" s="66"/>
      <c r="AE12" s="66"/>
      <c r="AF12" s="66"/>
      <c r="AG12" s="66"/>
      <c r="AH12" s="66"/>
      <c r="AI12" s="66"/>
    </row>
    <row r="13" spans="1:35" ht="17.100000000000001" customHeight="1" thickBot="1" x14ac:dyDescent="0.3">
      <c r="C13" s="130"/>
      <c r="D13" s="8" t="s">
        <v>42</v>
      </c>
      <c r="E13" s="96"/>
      <c r="F13" s="8"/>
      <c r="G13" s="7"/>
      <c r="H13" s="7"/>
      <c r="I13" s="7"/>
      <c r="J13" s="7"/>
      <c r="K13" s="7"/>
      <c r="L13" s="7"/>
      <c r="P13" s="66"/>
      <c r="Q13" s="131">
        <f>C13</f>
        <v>0</v>
      </c>
      <c r="R13" s="55" t="str">
        <f>D13</f>
        <v>in eingetragener Partnerschaft</v>
      </c>
      <c r="S13" s="55"/>
      <c r="T13" s="55"/>
      <c r="U13" s="55"/>
      <c r="V13" s="55"/>
      <c r="W13" s="55"/>
      <c r="X13" s="55"/>
      <c r="Y13" s="55"/>
      <c r="Z13" s="55"/>
      <c r="AA13" s="66"/>
      <c r="AB13" s="66"/>
      <c r="AC13" s="66"/>
      <c r="AD13" s="66"/>
      <c r="AE13" s="66"/>
      <c r="AF13" s="66"/>
      <c r="AG13" s="66"/>
      <c r="AH13" s="66"/>
      <c r="AI13" s="66"/>
    </row>
    <row r="14" spans="1:35" ht="8.25" customHeight="1" thickBot="1" x14ac:dyDescent="0.3">
      <c r="D14" s="7"/>
      <c r="E14" s="7"/>
      <c r="F14" s="7"/>
      <c r="G14" s="7"/>
      <c r="H14" s="7"/>
      <c r="I14" s="7"/>
      <c r="J14" s="7"/>
      <c r="K14" s="7"/>
      <c r="L14" s="7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</row>
    <row r="15" spans="1:35" ht="17.100000000000001" customHeight="1" thickBot="1" x14ac:dyDescent="0.3">
      <c r="A15" s="4" t="s">
        <v>40</v>
      </c>
      <c r="B15" s="9"/>
      <c r="C15" s="10"/>
      <c r="D15" s="11"/>
      <c r="E15" s="7"/>
      <c r="F15" s="7"/>
      <c r="G15" s="7"/>
      <c r="H15" s="7"/>
      <c r="I15" s="7"/>
      <c r="J15" s="7"/>
      <c r="K15" s="7"/>
      <c r="L15" s="7"/>
      <c r="P15" s="97" t="s">
        <v>47</v>
      </c>
      <c r="Q15" s="98"/>
      <c r="R15" s="98"/>
      <c r="S15" s="98"/>
      <c r="T15" s="92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</row>
    <row r="16" spans="1:35" s="6" customFormat="1" ht="32.25" customHeight="1" x14ac:dyDescent="0.25">
      <c r="A16" s="236" t="s">
        <v>2</v>
      </c>
      <c r="B16" s="236"/>
      <c r="D16" s="75" t="s">
        <v>10</v>
      </c>
      <c r="E16" s="12"/>
      <c r="F16" s="74" t="s">
        <v>43</v>
      </c>
      <c r="G16" s="12"/>
      <c r="H16" s="231" t="s">
        <v>102</v>
      </c>
      <c r="I16" s="231"/>
      <c r="J16" s="231"/>
      <c r="K16" s="12"/>
      <c r="L16" s="8" t="s">
        <v>41</v>
      </c>
      <c r="P16" s="21" t="s">
        <v>49</v>
      </c>
      <c r="Q16" s="3"/>
      <c r="R16" s="3"/>
      <c r="S16" s="3"/>
      <c r="T16" s="24" t="s">
        <v>46</v>
      </c>
      <c r="U16" s="155"/>
      <c r="V16" s="3"/>
      <c r="W16" s="3"/>
      <c r="X16" s="3"/>
      <c r="Y16" s="3"/>
      <c r="Z16" s="3"/>
      <c r="AA16" s="3"/>
    </row>
    <row r="17" spans="1:35" s="7" customFormat="1" ht="17.100000000000001" customHeight="1" x14ac:dyDescent="0.25">
      <c r="A17" s="232"/>
      <c r="B17" s="232"/>
      <c r="C17" s="123"/>
      <c r="D17" s="145"/>
      <c r="E17" s="101"/>
      <c r="F17" s="145"/>
      <c r="G17" s="124"/>
      <c r="H17" s="232"/>
      <c r="I17" s="232"/>
      <c r="J17" s="232"/>
      <c r="K17" s="101"/>
      <c r="L17" s="152"/>
      <c r="M17" s="99"/>
      <c r="P17" s="100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2"/>
      <c r="AC17" s="102"/>
      <c r="AD17" s="102"/>
      <c r="AE17" s="102"/>
      <c r="AF17" s="102"/>
      <c r="AG17" s="102"/>
      <c r="AH17" s="102"/>
      <c r="AI17" s="102"/>
    </row>
    <row r="18" spans="1:35" s="7" customFormat="1" ht="17.100000000000001" customHeight="1" x14ac:dyDescent="0.25">
      <c r="A18" s="232"/>
      <c r="B18" s="232"/>
      <c r="C18" s="123"/>
      <c r="D18" s="145"/>
      <c r="E18" s="101"/>
      <c r="F18" s="145"/>
      <c r="G18" s="124"/>
      <c r="H18" s="232"/>
      <c r="I18" s="232"/>
      <c r="J18" s="232"/>
      <c r="K18" s="101"/>
      <c r="L18" s="140"/>
      <c r="M18" s="99"/>
      <c r="P18" s="100" t="s">
        <v>50</v>
      </c>
      <c r="Q18" s="101"/>
      <c r="R18" s="101"/>
      <c r="S18" s="101"/>
      <c r="T18" s="101"/>
      <c r="U18" s="156"/>
      <c r="V18" s="134" t="s">
        <v>100</v>
      </c>
      <c r="W18" s="101"/>
      <c r="X18" s="101"/>
      <c r="Y18" s="101"/>
      <c r="Z18" s="101"/>
      <c r="AA18" s="101"/>
      <c r="AB18" s="102"/>
      <c r="AC18" s="102"/>
      <c r="AD18" s="102"/>
      <c r="AE18" s="102"/>
      <c r="AF18" s="102"/>
      <c r="AG18" s="102"/>
      <c r="AH18" s="102"/>
      <c r="AI18" s="102"/>
    </row>
    <row r="19" spans="1:35" s="7" customFormat="1" ht="17.100000000000001" customHeight="1" x14ac:dyDescent="0.25">
      <c r="A19" s="232"/>
      <c r="B19" s="232"/>
      <c r="C19" s="125"/>
      <c r="D19" s="153"/>
      <c r="E19" s="126"/>
      <c r="F19" s="145"/>
      <c r="G19" s="124"/>
      <c r="H19" s="232"/>
      <c r="I19" s="232"/>
      <c r="J19" s="232"/>
      <c r="K19" s="101"/>
      <c r="L19" s="140"/>
      <c r="M19" s="99"/>
      <c r="P19" s="100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2"/>
      <c r="AC19" s="102"/>
      <c r="AD19" s="102"/>
      <c r="AE19" s="102"/>
      <c r="AF19" s="102"/>
      <c r="AG19" s="102"/>
      <c r="AH19" s="102"/>
      <c r="AI19" s="102"/>
    </row>
    <row r="20" spans="1:35" s="7" customFormat="1" ht="17.100000000000001" customHeight="1" x14ac:dyDescent="0.25">
      <c r="A20" s="232"/>
      <c r="B20" s="232"/>
      <c r="C20" s="123"/>
      <c r="D20" s="140"/>
      <c r="E20" s="101"/>
      <c r="F20" s="145"/>
      <c r="G20" s="124"/>
      <c r="H20" s="232"/>
      <c r="I20" s="232"/>
      <c r="J20" s="232"/>
      <c r="K20" s="101"/>
      <c r="L20" s="140"/>
      <c r="M20" s="99"/>
      <c r="P20" s="100" t="s">
        <v>48</v>
      </c>
      <c r="Q20" s="101"/>
      <c r="R20" s="101"/>
      <c r="S20" s="101"/>
      <c r="T20" s="101"/>
      <c r="U20" s="156"/>
      <c r="V20" s="101"/>
      <c r="W20" s="101"/>
      <c r="X20" s="101"/>
      <c r="Y20" s="101"/>
      <c r="Z20" s="101"/>
      <c r="AA20" s="101"/>
      <c r="AB20" s="102"/>
      <c r="AC20" s="102"/>
      <c r="AD20" s="102"/>
      <c r="AE20" s="102"/>
      <c r="AF20" s="102"/>
      <c r="AG20" s="102"/>
      <c r="AH20" s="102"/>
      <c r="AI20" s="102"/>
    </row>
    <row r="21" spans="1:35" ht="8.25" customHeight="1" thickBot="1" x14ac:dyDescent="0.3">
      <c r="P21" s="103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66"/>
      <c r="AC21" s="66"/>
      <c r="AD21" s="66"/>
      <c r="AE21" s="66"/>
      <c r="AF21" s="66"/>
      <c r="AG21" s="66"/>
      <c r="AH21" s="66"/>
      <c r="AI21" s="66"/>
    </row>
    <row r="22" spans="1:35" ht="17.100000000000001" customHeight="1" thickBot="1" x14ac:dyDescent="0.3">
      <c r="A22" s="4" t="s">
        <v>11</v>
      </c>
      <c r="B22" s="9"/>
      <c r="C22" s="13"/>
      <c r="D22" s="3" t="s">
        <v>84</v>
      </c>
      <c r="J22" s="72"/>
      <c r="K22" s="72"/>
      <c r="P22" s="193" t="s">
        <v>51</v>
      </c>
      <c r="Q22" s="193"/>
      <c r="R22" s="193"/>
      <c r="S22" s="193"/>
      <c r="T22" s="196"/>
      <c r="U22" s="194">
        <f>U16+U18+U20</f>
        <v>0</v>
      </c>
      <c r="V22" s="154" t="s">
        <v>108</v>
      </c>
      <c r="W22" s="154"/>
      <c r="X22" s="154"/>
      <c r="Y22" s="154"/>
      <c r="Z22" s="196"/>
      <c r="AA22" s="55"/>
      <c r="AB22" s="66"/>
      <c r="AC22" s="66"/>
      <c r="AD22" s="66"/>
      <c r="AE22" s="66"/>
      <c r="AF22" s="66"/>
      <c r="AG22" s="66"/>
      <c r="AH22" s="66"/>
      <c r="AI22" s="66"/>
    </row>
    <row r="23" spans="1:35" ht="5.0999999999999996" customHeight="1" x14ac:dyDescent="0.25">
      <c r="D23" s="14"/>
      <c r="E23" s="14"/>
      <c r="F23" s="14"/>
      <c r="G23" s="14"/>
      <c r="H23" s="61"/>
      <c r="I23" s="15"/>
      <c r="J23" s="72"/>
      <c r="K23" s="72"/>
      <c r="P23" s="193"/>
      <c r="Q23" s="193"/>
      <c r="R23" s="193"/>
      <c r="S23" s="193"/>
      <c r="T23" s="196"/>
      <c r="U23" s="195"/>
      <c r="V23" s="154"/>
      <c r="W23" s="154"/>
      <c r="X23" s="154"/>
      <c r="Y23" s="154"/>
      <c r="Z23" s="196"/>
      <c r="AA23" s="55"/>
      <c r="AB23" s="66"/>
      <c r="AC23" s="66"/>
      <c r="AD23" s="66"/>
      <c r="AE23" s="66"/>
      <c r="AF23" s="66"/>
      <c r="AG23" s="66"/>
      <c r="AH23" s="66"/>
      <c r="AI23" s="66"/>
    </row>
    <row r="24" spans="1:35" ht="16.5" customHeight="1" x14ac:dyDescent="0.25">
      <c r="A24" s="21" t="s">
        <v>57</v>
      </c>
      <c r="H24" s="67"/>
      <c r="I24" s="62"/>
      <c r="J24" s="237" t="s">
        <v>60</v>
      </c>
      <c r="K24" s="237"/>
      <c r="L24" s="8"/>
      <c r="M24" s="63"/>
      <c r="P24" s="103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66"/>
      <c r="AC24" s="66"/>
      <c r="AD24" s="66"/>
      <c r="AE24" s="66"/>
      <c r="AF24" s="66"/>
      <c r="AG24" s="66"/>
      <c r="AH24" s="66"/>
      <c r="AI24" s="66"/>
    </row>
    <row r="25" spans="1:35" ht="16.5" customHeight="1" x14ac:dyDescent="0.25">
      <c r="A25" s="3" t="s">
        <v>53</v>
      </c>
      <c r="C25" s="101" t="s">
        <v>80</v>
      </c>
      <c r="D25" s="161"/>
      <c r="E25" s="55"/>
      <c r="F25" s="55"/>
      <c r="H25" s="67"/>
      <c r="I25" s="62"/>
      <c r="J25" s="238">
        <f t="shared" ref="J25:J30" si="1">H25*12</f>
        <v>0</v>
      </c>
      <c r="K25" s="238"/>
      <c r="L25" s="3"/>
      <c r="M25" s="64"/>
      <c r="P25" s="103" t="s">
        <v>52</v>
      </c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66"/>
      <c r="AC25" s="66"/>
      <c r="AD25" s="66"/>
      <c r="AE25" s="66"/>
      <c r="AF25" s="66"/>
      <c r="AG25" s="66"/>
      <c r="AH25" s="66"/>
      <c r="AI25" s="66"/>
    </row>
    <row r="26" spans="1:35" ht="16.5" customHeight="1" x14ac:dyDescent="0.25">
      <c r="A26" s="3" t="s">
        <v>58</v>
      </c>
      <c r="C26" s="55"/>
      <c r="D26" s="55"/>
      <c r="E26" s="55" t="s">
        <v>109</v>
      </c>
      <c r="F26" s="55"/>
      <c r="H26" s="67"/>
      <c r="I26" s="62"/>
      <c r="J26" s="198"/>
      <c r="K26" s="198"/>
      <c r="L26" s="8"/>
      <c r="M26" s="65"/>
      <c r="P26" s="103"/>
      <c r="Q26" s="55"/>
      <c r="R26" s="101"/>
      <c r="S26" s="101"/>
      <c r="T26" s="101"/>
      <c r="U26" s="101"/>
      <c r="V26" s="101"/>
      <c r="W26" s="101"/>
      <c r="X26" s="101"/>
      <c r="Y26" s="55"/>
      <c r="Z26" s="55"/>
      <c r="AA26" s="55"/>
      <c r="AB26" s="66"/>
      <c r="AC26" s="66"/>
      <c r="AD26" s="66"/>
      <c r="AE26" s="66"/>
      <c r="AF26" s="66"/>
      <c r="AG26" s="66"/>
      <c r="AH26" s="66"/>
      <c r="AI26" s="66"/>
    </row>
    <row r="27" spans="1:35" ht="16.5" customHeight="1" x14ac:dyDescent="0.25">
      <c r="A27" s="3" t="s">
        <v>61</v>
      </c>
      <c r="C27" s="55"/>
      <c r="D27" s="55"/>
      <c r="E27" s="55" t="s">
        <v>62</v>
      </c>
      <c r="F27" s="55"/>
      <c r="H27" s="67"/>
      <c r="I27" s="62"/>
      <c r="J27" s="198"/>
      <c r="K27" s="198"/>
      <c r="L27" s="55"/>
      <c r="M27" s="66"/>
      <c r="P27" s="103" t="s">
        <v>53</v>
      </c>
      <c r="Q27" s="55"/>
      <c r="R27" s="162"/>
      <c r="S27" s="101"/>
      <c r="T27" s="101"/>
      <c r="U27" s="101"/>
      <c r="V27" s="101"/>
      <c r="W27" s="101"/>
      <c r="X27" s="101"/>
      <c r="Y27" s="55"/>
      <c r="Z27" s="55"/>
      <c r="AA27" s="55"/>
      <c r="AB27" s="66"/>
      <c r="AC27" s="66"/>
      <c r="AD27" s="66"/>
      <c r="AE27" s="66"/>
      <c r="AF27" s="66"/>
      <c r="AG27" s="66"/>
      <c r="AH27" s="66"/>
      <c r="AI27" s="66"/>
    </row>
    <row r="28" spans="1:35" ht="16.5" customHeight="1" x14ac:dyDescent="0.25">
      <c r="A28" s="3" t="s">
        <v>71</v>
      </c>
      <c r="C28" s="55"/>
      <c r="D28" s="55"/>
      <c r="E28" s="55" t="s">
        <v>72</v>
      </c>
      <c r="F28" s="55"/>
      <c r="H28" s="67"/>
      <c r="I28" s="83" t="s">
        <v>18</v>
      </c>
      <c r="J28" s="210"/>
      <c r="K28" s="210"/>
      <c r="L28" s="55"/>
      <c r="M28" s="66"/>
      <c r="P28" s="103"/>
      <c r="Q28" s="55"/>
      <c r="R28" s="101"/>
      <c r="S28" s="101"/>
      <c r="T28" s="101"/>
      <c r="U28" s="101"/>
      <c r="V28" s="101"/>
      <c r="W28" s="101"/>
      <c r="X28" s="101"/>
      <c r="Y28" s="55"/>
      <c r="Z28" s="55"/>
      <c r="AA28" s="55"/>
      <c r="AB28" s="66"/>
      <c r="AC28" s="66"/>
      <c r="AD28" s="66"/>
      <c r="AE28" s="66"/>
      <c r="AF28" s="66"/>
      <c r="AG28" s="66"/>
      <c r="AH28" s="66"/>
      <c r="AI28" s="66"/>
    </row>
    <row r="29" spans="1:35" ht="16.5" customHeight="1" x14ac:dyDescent="0.25">
      <c r="A29" s="3" t="s">
        <v>73</v>
      </c>
      <c r="C29" s="55"/>
      <c r="D29" s="55"/>
      <c r="E29" s="55" t="s">
        <v>74</v>
      </c>
      <c r="F29" s="55"/>
      <c r="H29" s="67"/>
      <c r="I29" s="83" t="s">
        <v>18</v>
      </c>
      <c r="J29" s="233"/>
      <c r="K29" s="233"/>
      <c r="L29" s="157">
        <f>SUM(J26:K27)-J28-J29</f>
        <v>0</v>
      </c>
      <c r="M29" s="66"/>
      <c r="P29" s="103" t="s">
        <v>58</v>
      </c>
      <c r="Q29" s="55"/>
      <c r="R29" s="101"/>
      <c r="S29" s="101"/>
      <c r="T29" s="101" t="s">
        <v>59</v>
      </c>
      <c r="U29" s="101"/>
      <c r="V29" s="247"/>
      <c r="W29" s="247"/>
      <c r="X29" s="247"/>
      <c r="Y29" s="55"/>
      <c r="Z29" s="55"/>
      <c r="AA29" s="55"/>
      <c r="AB29" s="66"/>
      <c r="AC29" s="66"/>
      <c r="AD29" s="66"/>
      <c r="AE29" s="66"/>
      <c r="AF29" s="66"/>
      <c r="AG29" s="66"/>
      <c r="AH29" s="66"/>
      <c r="AI29" s="66"/>
    </row>
    <row r="30" spans="1:35" ht="8.1" customHeight="1" x14ac:dyDescent="0.25">
      <c r="A30" s="3"/>
      <c r="C30" s="55"/>
      <c r="D30" s="55"/>
      <c r="E30" s="55"/>
      <c r="F30" s="55"/>
      <c r="G30" s="18"/>
      <c r="H30" s="67"/>
      <c r="I30" s="67"/>
      <c r="J30" s="239">
        <f t="shared" si="1"/>
        <v>0</v>
      </c>
      <c r="K30" s="239"/>
      <c r="L30" s="55"/>
      <c r="M30" s="66"/>
      <c r="P30" s="55"/>
      <c r="Q30" s="55"/>
      <c r="R30" s="101"/>
      <c r="S30" s="101"/>
      <c r="T30" s="101"/>
      <c r="U30" s="101"/>
      <c r="V30" s="101"/>
      <c r="W30" s="101"/>
      <c r="X30" s="101"/>
      <c r="Y30" s="55"/>
      <c r="Z30" s="55"/>
      <c r="AA30" s="55"/>
      <c r="AB30" s="66"/>
      <c r="AC30" s="66"/>
      <c r="AD30" s="66"/>
      <c r="AE30" s="66"/>
      <c r="AF30" s="66"/>
      <c r="AG30" s="66"/>
      <c r="AH30" s="66"/>
      <c r="AI30" s="66"/>
    </row>
    <row r="31" spans="1:35" ht="16.5" customHeight="1" x14ac:dyDescent="0.25">
      <c r="A31" s="158" t="s">
        <v>63</v>
      </c>
      <c r="B31" s="159"/>
      <c r="C31" s="160"/>
      <c r="D31" s="160"/>
      <c r="E31" s="160"/>
      <c r="F31" s="55"/>
      <c r="H31" s="70" t="s">
        <v>75</v>
      </c>
      <c r="I31" s="67"/>
      <c r="J31" s="239"/>
      <c r="K31" s="239"/>
      <c r="L31" s="55"/>
      <c r="M31" s="66"/>
      <c r="P31" s="103" t="s">
        <v>87</v>
      </c>
      <c r="Q31" s="55"/>
      <c r="R31" s="101"/>
      <c r="S31" s="101"/>
      <c r="T31" s="101" t="s">
        <v>62</v>
      </c>
      <c r="U31" s="101"/>
      <c r="V31" s="247"/>
      <c r="W31" s="247"/>
      <c r="X31" s="247"/>
      <c r="Y31" s="55"/>
      <c r="Z31" s="55"/>
      <c r="AA31" s="55"/>
      <c r="AB31" s="66"/>
      <c r="AC31" s="66"/>
      <c r="AD31" s="66"/>
      <c r="AE31" s="66"/>
      <c r="AF31" s="66"/>
      <c r="AG31" s="66"/>
      <c r="AH31" s="66"/>
      <c r="AI31" s="66"/>
    </row>
    <row r="32" spans="1:35" ht="5.0999999999999996" customHeight="1" x14ac:dyDescent="0.25">
      <c r="A32" s="21"/>
      <c r="C32" s="55"/>
      <c r="D32" s="55"/>
      <c r="E32" s="55"/>
      <c r="F32" s="55"/>
      <c r="H32" s="73"/>
      <c r="I32" s="67"/>
      <c r="J32" s="121"/>
      <c r="K32" s="121"/>
      <c r="L32" s="55"/>
      <c r="M32" s="66"/>
      <c r="P32" s="55"/>
      <c r="Q32" s="55"/>
      <c r="R32" s="101"/>
      <c r="S32" s="101"/>
      <c r="T32" s="101"/>
      <c r="U32" s="101"/>
      <c r="V32" s="101"/>
      <c r="W32" s="101"/>
      <c r="X32" s="101"/>
      <c r="Y32" s="55"/>
      <c r="Z32" s="55"/>
      <c r="AA32" s="55"/>
      <c r="AB32" s="66"/>
      <c r="AC32" s="66"/>
      <c r="AD32" s="66"/>
      <c r="AE32" s="66"/>
      <c r="AF32" s="66"/>
      <c r="AG32" s="66"/>
      <c r="AH32" s="66"/>
      <c r="AI32" s="66"/>
    </row>
    <row r="33" spans="1:35" ht="16.5" customHeight="1" x14ac:dyDescent="0.25">
      <c r="A33" s="3" t="s">
        <v>103</v>
      </c>
      <c r="C33" s="55"/>
      <c r="D33" s="55"/>
      <c r="E33" s="55"/>
      <c r="F33" s="55"/>
      <c r="H33" s="146"/>
      <c r="I33" s="62"/>
      <c r="J33" s="198"/>
      <c r="K33" s="198"/>
      <c r="L33" s="87" t="s">
        <v>64</v>
      </c>
      <c r="M33" s="66"/>
      <c r="P33" s="55" t="s">
        <v>88</v>
      </c>
      <c r="Q33" s="55"/>
      <c r="R33" s="101"/>
      <c r="S33" s="101"/>
      <c r="T33" s="101"/>
      <c r="U33" s="101"/>
      <c r="V33" s="101"/>
      <c r="W33" s="101"/>
      <c r="X33" s="101"/>
      <c r="Y33" s="55"/>
      <c r="Z33" s="55"/>
      <c r="AA33" s="55"/>
      <c r="AB33" s="66"/>
      <c r="AC33" s="66"/>
      <c r="AD33" s="66"/>
      <c r="AE33" s="66"/>
      <c r="AF33" s="66"/>
      <c r="AG33" s="66"/>
      <c r="AH33" s="66"/>
      <c r="AI33" s="66"/>
    </row>
    <row r="34" spans="1:35" ht="16.5" customHeight="1" x14ac:dyDescent="0.25">
      <c r="A34" s="3" t="s">
        <v>76</v>
      </c>
      <c r="C34" s="55"/>
      <c r="D34" s="55"/>
      <c r="E34" s="55"/>
      <c r="F34" s="55"/>
      <c r="H34" s="146"/>
      <c r="I34" s="69" t="s">
        <v>67</v>
      </c>
      <c r="J34" s="199">
        <f>H34*12</f>
        <v>0</v>
      </c>
      <c r="K34" s="199"/>
      <c r="L34" s="55"/>
      <c r="M34" s="66"/>
      <c r="P34" s="103" t="s">
        <v>89</v>
      </c>
      <c r="Q34" s="55"/>
      <c r="R34" s="101"/>
      <c r="S34" s="101"/>
      <c r="T34" s="101" t="s">
        <v>72</v>
      </c>
      <c r="U34" s="112" t="s">
        <v>18</v>
      </c>
      <c r="V34" s="247"/>
      <c r="W34" s="247"/>
      <c r="X34" s="247"/>
      <c r="Y34" s="55"/>
      <c r="Z34" s="55"/>
      <c r="AA34" s="55"/>
      <c r="AB34" s="66"/>
      <c r="AC34" s="66"/>
      <c r="AD34" s="66"/>
      <c r="AE34" s="66"/>
      <c r="AF34" s="66"/>
      <c r="AG34" s="66"/>
      <c r="AH34" s="66"/>
      <c r="AI34" s="66"/>
    </row>
    <row r="35" spans="1:35" ht="16.5" customHeight="1" x14ac:dyDescent="0.25">
      <c r="A35" s="3" t="s">
        <v>65</v>
      </c>
      <c r="H35" s="146"/>
      <c r="I35" s="69" t="s">
        <v>67</v>
      </c>
      <c r="J35" s="199">
        <f>H35*12</f>
        <v>0</v>
      </c>
      <c r="K35" s="199"/>
      <c r="L35" s="55"/>
      <c r="M35" s="66"/>
      <c r="P35" s="103" t="s">
        <v>65</v>
      </c>
      <c r="Q35" s="55"/>
      <c r="R35" s="101"/>
      <c r="S35" s="101"/>
      <c r="T35" s="101" t="s">
        <v>74</v>
      </c>
      <c r="U35" s="112" t="s">
        <v>18</v>
      </c>
      <c r="V35" s="246"/>
      <c r="W35" s="246"/>
      <c r="X35" s="246"/>
      <c r="Y35" s="55"/>
      <c r="Z35" s="55"/>
      <c r="AA35" s="55"/>
      <c r="AB35" s="66"/>
      <c r="AC35" s="66"/>
      <c r="AD35" s="66"/>
      <c r="AE35" s="66"/>
      <c r="AF35" s="66"/>
      <c r="AG35" s="66"/>
      <c r="AH35" s="66"/>
      <c r="AI35" s="66"/>
    </row>
    <row r="36" spans="1:35" ht="16.5" customHeight="1" x14ac:dyDescent="0.25">
      <c r="A36" s="3" t="s">
        <v>77</v>
      </c>
      <c r="H36" s="147"/>
      <c r="I36" s="69" t="s">
        <v>67</v>
      </c>
      <c r="J36" s="199">
        <f>H36*12</f>
        <v>0</v>
      </c>
      <c r="K36" s="199"/>
      <c r="L36" s="68"/>
      <c r="M36" s="66"/>
      <c r="P36" s="55"/>
      <c r="Q36" s="55"/>
      <c r="R36" s="101"/>
      <c r="S36" s="101"/>
      <c r="T36" s="101"/>
      <c r="U36" s="101"/>
      <c r="V36" s="101"/>
      <c r="W36" s="101"/>
      <c r="X36" s="101"/>
      <c r="Y36" s="55"/>
      <c r="Z36" s="55"/>
      <c r="AA36" s="55"/>
      <c r="AB36" s="66"/>
      <c r="AC36" s="66"/>
      <c r="AD36" s="66"/>
      <c r="AE36" s="66"/>
      <c r="AF36" s="66"/>
      <c r="AG36" s="66"/>
      <c r="AH36" s="66"/>
      <c r="AI36" s="66"/>
    </row>
    <row r="37" spans="1:35" ht="16.5" customHeight="1" x14ac:dyDescent="0.25">
      <c r="A37" s="3" t="s">
        <v>66</v>
      </c>
      <c r="H37" s="147"/>
      <c r="I37" s="69" t="s">
        <v>67</v>
      </c>
      <c r="J37" s="199">
        <f>H37*12</f>
        <v>0</v>
      </c>
      <c r="K37" s="199"/>
      <c r="L37" s="55"/>
      <c r="M37" s="66"/>
      <c r="P37" s="114" t="s">
        <v>90</v>
      </c>
      <c r="Q37" s="114"/>
      <c r="R37" s="115"/>
      <c r="S37" s="115"/>
      <c r="T37" s="115"/>
      <c r="U37" s="115"/>
      <c r="V37" s="244">
        <f>V29+V31-V34-V35</f>
        <v>0</v>
      </c>
      <c r="W37" s="244"/>
      <c r="X37" s="244"/>
      <c r="Y37" s="55"/>
      <c r="Z37" s="55"/>
      <c r="AA37" s="55"/>
      <c r="AB37" s="66"/>
      <c r="AC37" s="66"/>
      <c r="AD37" s="66"/>
      <c r="AE37" s="66"/>
      <c r="AF37" s="66"/>
      <c r="AG37" s="66"/>
      <c r="AH37" s="66"/>
      <c r="AI37" s="66"/>
    </row>
    <row r="38" spans="1:35" ht="5.0999999999999996" customHeight="1" x14ac:dyDescent="0.25">
      <c r="A38" s="3"/>
      <c r="H38" s="67"/>
      <c r="I38" s="69"/>
      <c r="J38" s="121"/>
      <c r="K38" s="121"/>
      <c r="L38" s="55"/>
      <c r="M38" s="66"/>
      <c r="P38" s="55"/>
      <c r="Q38" s="55"/>
      <c r="R38" s="101"/>
      <c r="S38" s="101"/>
      <c r="T38" s="101"/>
      <c r="U38" s="101"/>
      <c r="V38" s="101"/>
      <c r="W38" s="101"/>
      <c r="X38" s="101"/>
      <c r="Y38" s="55"/>
      <c r="Z38" s="55"/>
      <c r="AA38" s="55"/>
      <c r="AB38" s="66"/>
      <c r="AC38" s="66"/>
      <c r="AD38" s="66"/>
      <c r="AE38" s="66"/>
      <c r="AF38" s="66"/>
      <c r="AG38" s="66"/>
      <c r="AH38" s="66"/>
      <c r="AI38" s="66"/>
    </row>
    <row r="39" spans="1:35" ht="16.5" customHeight="1" x14ac:dyDescent="0.25">
      <c r="A39" s="3" t="s">
        <v>44</v>
      </c>
      <c r="G39" s="20"/>
      <c r="H39" s="147"/>
      <c r="I39" s="69" t="s">
        <v>67</v>
      </c>
      <c r="J39" s="199">
        <f>H39*12</f>
        <v>0</v>
      </c>
      <c r="K39" s="199"/>
      <c r="L39" s="86" t="s">
        <v>68</v>
      </c>
      <c r="M39" s="66"/>
      <c r="P39" s="55" t="s">
        <v>91</v>
      </c>
      <c r="Q39" s="55"/>
      <c r="R39" s="111"/>
      <c r="S39" s="55"/>
      <c r="T39" s="111">
        <v>0.1</v>
      </c>
      <c r="U39" s="117" t="s">
        <v>14</v>
      </c>
      <c r="V39" s="248">
        <f>T39*V49</f>
        <v>0</v>
      </c>
      <c r="W39" s="248"/>
      <c r="X39" s="248"/>
      <c r="Y39" s="55"/>
      <c r="Z39" s="55"/>
      <c r="AA39" s="55"/>
      <c r="AB39" s="66"/>
      <c r="AC39" s="66"/>
      <c r="AD39" s="66"/>
      <c r="AE39" s="66"/>
      <c r="AF39" s="66"/>
      <c r="AG39" s="66"/>
      <c r="AH39" s="66"/>
      <c r="AI39" s="66"/>
    </row>
    <row r="40" spans="1:35" ht="5.0999999999999996" customHeight="1" x14ac:dyDescent="0.25">
      <c r="A40" s="3"/>
      <c r="G40" s="20"/>
      <c r="H40" s="67"/>
      <c r="I40" s="69"/>
      <c r="J40" s="209"/>
      <c r="K40" s="209"/>
      <c r="L40" s="76"/>
      <c r="M40" s="66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66"/>
      <c r="AC40" s="66"/>
      <c r="AD40" s="66"/>
      <c r="AE40" s="66"/>
      <c r="AF40" s="66"/>
      <c r="AG40" s="66"/>
      <c r="AH40" s="66"/>
      <c r="AI40" s="66"/>
    </row>
    <row r="41" spans="1:35" ht="16.5" customHeight="1" thickBot="1" x14ac:dyDescent="0.3">
      <c r="A41" s="3" t="s">
        <v>71</v>
      </c>
      <c r="G41" s="83" t="s">
        <v>18</v>
      </c>
      <c r="H41" s="147"/>
      <c r="I41" s="69" t="s">
        <v>67</v>
      </c>
      <c r="J41" s="208">
        <f>-H41*12</f>
        <v>0</v>
      </c>
      <c r="K41" s="208"/>
      <c r="L41" s="55"/>
      <c r="M41" s="66"/>
      <c r="P41" s="118" t="s">
        <v>92</v>
      </c>
      <c r="Q41" s="116"/>
      <c r="R41" s="116"/>
      <c r="S41" s="116"/>
      <c r="T41" s="116"/>
      <c r="U41" s="116"/>
      <c r="V41" s="243">
        <f>V37+V39</f>
        <v>0</v>
      </c>
      <c r="W41" s="243"/>
      <c r="X41" s="243"/>
      <c r="Y41" s="55"/>
      <c r="Z41" s="55"/>
      <c r="AA41" s="55"/>
      <c r="AB41" s="66"/>
      <c r="AC41" s="66"/>
      <c r="AD41" s="66"/>
      <c r="AE41" s="66"/>
      <c r="AF41" s="66"/>
      <c r="AG41" s="66"/>
      <c r="AH41" s="66"/>
      <c r="AI41" s="66"/>
    </row>
    <row r="42" spans="1:35" ht="16.5" customHeight="1" thickTop="1" x14ac:dyDescent="0.25">
      <c r="A42" s="3" t="s">
        <v>73</v>
      </c>
      <c r="G42" s="83" t="s">
        <v>18</v>
      </c>
      <c r="H42" s="147"/>
      <c r="I42" s="69" t="s">
        <v>67</v>
      </c>
      <c r="J42" s="208">
        <f>-H42*12</f>
        <v>0</v>
      </c>
      <c r="K42" s="208"/>
      <c r="L42" s="55"/>
      <c r="M42" s="66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66"/>
      <c r="AC42" s="66"/>
      <c r="AD42" s="66"/>
      <c r="AE42" s="66"/>
      <c r="AF42" s="66"/>
      <c r="AG42" s="66"/>
      <c r="AH42" s="66"/>
      <c r="AI42" s="66"/>
    </row>
    <row r="43" spans="1:35" ht="5.0999999999999996" customHeight="1" x14ac:dyDescent="0.25">
      <c r="A43" s="3"/>
      <c r="G43" s="71"/>
      <c r="H43" s="67"/>
      <c r="I43" s="69"/>
      <c r="J43" s="209"/>
      <c r="K43" s="209"/>
      <c r="L43" s="55"/>
      <c r="M43" s="66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66"/>
      <c r="AC43" s="66"/>
      <c r="AD43" s="66"/>
      <c r="AE43" s="66"/>
      <c r="AF43" s="66"/>
      <c r="AG43" s="66"/>
      <c r="AH43" s="66"/>
      <c r="AI43" s="66"/>
    </row>
    <row r="44" spans="1:35" ht="16.5" customHeight="1" thickBot="1" x14ac:dyDescent="0.3">
      <c r="A44" s="3" t="s">
        <v>13</v>
      </c>
      <c r="D44" s="213">
        <v>0.1</v>
      </c>
      <c r="E44" s="213"/>
      <c r="F44" s="120">
        <f>J70</f>
        <v>0</v>
      </c>
      <c r="G44" s="141" t="s">
        <v>14</v>
      </c>
      <c r="H44" s="54"/>
      <c r="I44" s="62"/>
      <c r="J44" s="200">
        <f>ROUND(IF(F44&gt;0,F44*D44)*2,0)/2</f>
        <v>0</v>
      </c>
      <c r="K44" s="200"/>
      <c r="L44" s="55"/>
      <c r="M44" s="66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66"/>
      <c r="AC44" s="66"/>
      <c r="AD44" s="66"/>
      <c r="AE44" s="66"/>
      <c r="AF44" s="66"/>
      <c r="AG44" s="66"/>
      <c r="AH44" s="66"/>
      <c r="AI44" s="66"/>
    </row>
    <row r="45" spans="1:35" ht="20.25" customHeight="1" thickBot="1" x14ac:dyDescent="0.3">
      <c r="A45" s="21" t="s">
        <v>15</v>
      </c>
      <c r="B45" s="22"/>
      <c r="C45" s="22"/>
      <c r="D45" s="21"/>
      <c r="E45" s="21"/>
      <c r="F45" s="21"/>
      <c r="G45" s="22"/>
      <c r="H45" s="52"/>
      <c r="I45" s="53"/>
      <c r="J45" s="201">
        <f>SUM(J33:K44,L29)</f>
        <v>0</v>
      </c>
      <c r="K45" s="201"/>
      <c r="L45" s="55"/>
      <c r="M45" s="66"/>
      <c r="P45" s="103" t="s">
        <v>93</v>
      </c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66"/>
      <c r="AC45" s="66"/>
      <c r="AD45" s="66"/>
      <c r="AE45" s="66"/>
      <c r="AF45" s="66"/>
      <c r="AG45" s="66"/>
      <c r="AH45" s="66"/>
      <c r="AI45" s="66"/>
    </row>
    <row r="46" spans="1:35" ht="16.5" customHeight="1" thickBot="1" x14ac:dyDescent="0.3">
      <c r="A46" s="3" t="s">
        <v>107</v>
      </c>
      <c r="H46" s="148">
        <f>J45/12</f>
        <v>0</v>
      </c>
      <c r="I46" s="151" t="s">
        <v>106</v>
      </c>
      <c r="J46" s="149"/>
      <c r="K46" s="150"/>
      <c r="L46" s="55"/>
      <c r="P46" s="55" t="s">
        <v>32</v>
      </c>
      <c r="Q46" s="55"/>
      <c r="R46" s="55"/>
      <c r="S46" s="55"/>
      <c r="T46" s="55" t="s">
        <v>79</v>
      </c>
      <c r="U46" s="55"/>
      <c r="V46" s="245"/>
      <c r="W46" s="245"/>
      <c r="X46" s="245"/>
      <c r="Y46" s="55"/>
      <c r="Z46" s="55"/>
      <c r="AA46" s="55"/>
      <c r="AB46" s="66"/>
      <c r="AC46" s="66"/>
      <c r="AD46" s="66"/>
      <c r="AE46" s="66"/>
      <c r="AF46" s="66"/>
      <c r="AG46" s="66"/>
      <c r="AH46" s="66"/>
      <c r="AI46" s="66"/>
    </row>
    <row r="47" spans="1:35" ht="16.5" customHeight="1" thickBot="1" x14ac:dyDescent="0.3">
      <c r="A47" s="3" t="s">
        <v>16</v>
      </c>
      <c r="C47" s="6"/>
      <c r="D47" s="23" t="s">
        <v>17</v>
      </c>
      <c r="E47" s="129"/>
      <c r="F47" s="89">
        <v>700</v>
      </c>
      <c r="G47" s="83" t="s">
        <v>18</v>
      </c>
      <c r="H47" s="128">
        <f>E47*F47</f>
        <v>0</v>
      </c>
      <c r="I47" s="50"/>
      <c r="J47" s="202"/>
      <c r="K47" s="203"/>
      <c r="L47" s="86" t="s">
        <v>69</v>
      </c>
      <c r="P47" s="55" t="s">
        <v>94</v>
      </c>
      <c r="Q47" s="55"/>
      <c r="R47" s="55"/>
      <c r="S47" s="55"/>
      <c r="T47" s="113">
        <v>50000</v>
      </c>
      <c r="U47" s="119" t="s">
        <v>18</v>
      </c>
      <c r="V47" s="245"/>
      <c r="W47" s="245"/>
      <c r="X47" s="245"/>
      <c r="Y47" s="55"/>
      <c r="Z47" s="55"/>
      <c r="AA47" s="55"/>
      <c r="AB47" s="66"/>
      <c r="AC47" s="66"/>
      <c r="AD47" s="66"/>
      <c r="AE47" s="66"/>
      <c r="AF47" s="66"/>
      <c r="AG47" s="66"/>
      <c r="AH47" s="66"/>
      <c r="AI47" s="66"/>
    </row>
    <row r="48" spans="1:35" ht="20.25" customHeight="1" thickBot="1" x14ac:dyDescent="0.3">
      <c r="A48" s="21" t="s">
        <v>19</v>
      </c>
      <c r="H48" s="135">
        <f>H46-H47</f>
        <v>0</v>
      </c>
      <c r="I48" s="204" t="s">
        <v>70</v>
      </c>
      <c r="J48" s="205"/>
      <c r="K48" s="205"/>
      <c r="L48" s="205"/>
      <c r="P48" s="55" t="s">
        <v>95</v>
      </c>
      <c r="Q48" s="55"/>
      <c r="R48" s="55"/>
      <c r="S48" s="55"/>
      <c r="T48" s="113">
        <v>30000</v>
      </c>
      <c r="U48" s="119" t="s">
        <v>18</v>
      </c>
      <c r="V48" s="246"/>
      <c r="W48" s="246"/>
      <c r="X48" s="246"/>
      <c r="Y48" s="55"/>
      <c r="Z48" s="55"/>
      <c r="AA48" s="55"/>
      <c r="AB48" s="66"/>
      <c r="AC48" s="66"/>
      <c r="AD48" s="66"/>
      <c r="AE48" s="66"/>
      <c r="AF48" s="66"/>
      <c r="AG48" s="66"/>
      <c r="AH48" s="66"/>
      <c r="AI48" s="66"/>
    </row>
    <row r="49" spans="1:35" ht="31.5" customHeight="1" thickTop="1" thickBot="1" x14ac:dyDescent="0.3">
      <c r="A49" s="234" t="s">
        <v>82</v>
      </c>
      <c r="B49" s="234"/>
      <c r="C49" s="51"/>
      <c r="D49" s="136"/>
      <c r="E49" s="211" t="s">
        <v>83</v>
      </c>
      <c r="F49" s="211"/>
      <c r="G49" s="212"/>
      <c r="H49" s="137"/>
      <c r="I49" s="50"/>
      <c r="J49" s="206" t="s">
        <v>20</v>
      </c>
      <c r="K49" s="207"/>
      <c r="L49" s="207"/>
      <c r="M49" s="104">
        <f>IF(M50-H49&lt;=0,0,M50-H49)</f>
        <v>9.5500000000000007</v>
      </c>
      <c r="P49" s="55" t="s">
        <v>96</v>
      </c>
      <c r="Q49" s="55"/>
      <c r="R49" s="55"/>
      <c r="S49" s="55"/>
      <c r="T49" s="55"/>
      <c r="U49" s="117" t="s">
        <v>14</v>
      </c>
      <c r="V49" s="240">
        <f>V46-V48-V47</f>
        <v>0</v>
      </c>
      <c r="W49" s="240"/>
      <c r="X49" s="240"/>
      <c r="Y49" s="55"/>
      <c r="Z49" s="55"/>
      <c r="AA49" s="55"/>
      <c r="AB49" s="66"/>
      <c r="AC49" s="66"/>
      <c r="AD49" s="66"/>
      <c r="AE49" s="66"/>
      <c r="AF49" s="66"/>
      <c r="AG49" s="66"/>
      <c r="AH49" s="66"/>
      <c r="AI49" s="66"/>
    </row>
    <row r="50" spans="1:35" ht="14.25" customHeight="1" thickBot="1" x14ac:dyDescent="0.3">
      <c r="A50" s="235"/>
      <c r="B50" s="235"/>
      <c r="H50" s="25"/>
      <c r="I50" s="16"/>
      <c r="J50" s="26"/>
      <c r="K50" s="27"/>
      <c r="L50" s="139" t="s">
        <v>85</v>
      </c>
      <c r="M50" s="106">
        <v>9.5500000000000007</v>
      </c>
      <c r="N50" s="138" t="s">
        <v>21</v>
      </c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66"/>
      <c r="AC50" s="66"/>
      <c r="AD50" s="66"/>
      <c r="AE50" s="66"/>
      <c r="AF50" s="66"/>
      <c r="AG50" s="66"/>
      <c r="AH50" s="66"/>
      <c r="AI50" s="66"/>
    </row>
    <row r="51" spans="1:35" ht="17.100000000000001" customHeight="1" thickBot="1" x14ac:dyDescent="0.3">
      <c r="A51" s="4" t="s">
        <v>22</v>
      </c>
      <c r="B51" s="9"/>
      <c r="C51" s="11"/>
      <c r="D51" s="3" t="s">
        <v>12</v>
      </c>
      <c r="H51" s="19"/>
      <c r="I51" s="19"/>
      <c r="J51" s="28"/>
      <c r="K51" s="29"/>
      <c r="L51" s="29"/>
      <c r="M51" s="30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</row>
    <row r="52" spans="1:35" s="34" customFormat="1" ht="5.0999999999999996" customHeight="1" x14ac:dyDescent="0.25">
      <c r="A52" s="47"/>
      <c r="B52" s="48"/>
      <c r="C52" s="40"/>
      <c r="D52" s="39"/>
      <c r="H52" s="77"/>
      <c r="I52" s="77"/>
      <c r="J52" s="78"/>
      <c r="K52" s="79"/>
      <c r="L52" s="79"/>
      <c r="M52" s="80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</row>
    <row r="53" spans="1:35" ht="16.5" customHeight="1" x14ac:dyDescent="0.25">
      <c r="A53" s="3" t="s">
        <v>78</v>
      </c>
      <c r="E53" s="55" t="s">
        <v>110</v>
      </c>
      <c r="J53" s="198">
        <v>0</v>
      </c>
      <c r="K53" s="198"/>
      <c r="L53" s="31"/>
      <c r="M53" s="31"/>
      <c r="P53" s="55" t="s">
        <v>97</v>
      </c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</row>
    <row r="54" spans="1:35" s="34" customFormat="1" ht="8.1" customHeight="1" x14ac:dyDescent="0.25">
      <c r="A54" s="39"/>
      <c r="E54" s="81"/>
      <c r="J54" s="121"/>
      <c r="K54" s="121"/>
      <c r="L54" s="41"/>
      <c r="M54" s="41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</row>
    <row r="55" spans="1:35" ht="16.5" customHeight="1" x14ac:dyDescent="0.25">
      <c r="A55" s="158" t="str">
        <f>A31</f>
        <v>bei wesentlich veränderten Verhältnissen</v>
      </c>
      <c r="B55" s="159"/>
      <c r="C55" s="159"/>
      <c r="D55" s="159"/>
      <c r="E55" s="159"/>
      <c r="J55" s="209"/>
      <c r="K55" s="209"/>
      <c r="L55" s="31"/>
      <c r="M55" s="31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</row>
    <row r="56" spans="1:35" s="34" customFormat="1" ht="5.0999999999999996" customHeight="1" x14ac:dyDescent="0.25">
      <c r="A56" s="82"/>
      <c r="J56" s="122"/>
      <c r="K56" s="122"/>
      <c r="L56" s="41"/>
      <c r="M56" s="41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95"/>
      <c r="AE56" s="95"/>
      <c r="AF56" s="95"/>
      <c r="AG56" s="95"/>
      <c r="AH56" s="95"/>
      <c r="AI56" s="95"/>
    </row>
    <row r="57" spans="1:35" ht="16.5" customHeight="1" x14ac:dyDescent="0.25">
      <c r="A57" s="3" t="s">
        <v>23</v>
      </c>
      <c r="J57" s="210"/>
      <c r="K57" s="210"/>
      <c r="L57" s="31"/>
      <c r="M57" s="31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</row>
    <row r="58" spans="1:35" ht="16.5" customHeight="1" x14ac:dyDescent="0.25">
      <c r="A58" s="3" t="s">
        <v>24</v>
      </c>
      <c r="J58" s="198"/>
      <c r="K58" s="198"/>
      <c r="L58" s="31"/>
      <c r="M58" s="31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</row>
    <row r="59" spans="1:35" ht="16.5" customHeight="1" x14ac:dyDescent="0.25">
      <c r="A59" s="3" t="s">
        <v>81</v>
      </c>
      <c r="E59" s="127"/>
      <c r="F59" s="224"/>
      <c r="G59" s="224"/>
      <c r="H59" s="55"/>
      <c r="J59" s="198"/>
      <c r="K59" s="198"/>
      <c r="L59" s="31"/>
      <c r="M59" s="31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6"/>
      <c r="AI59" s="66"/>
    </row>
    <row r="60" spans="1:35" ht="16.5" customHeight="1" x14ac:dyDescent="0.25">
      <c r="A60" s="3"/>
      <c r="C60" s="3" t="s">
        <v>25</v>
      </c>
      <c r="E60" s="224"/>
      <c r="F60" s="224"/>
      <c r="G60" s="224"/>
      <c r="H60" s="224"/>
      <c r="J60" s="225"/>
      <c r="K60" s="225"/>
      <c r="L60" s="31"/>
      <c r="M60" s="31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  <c r="AI60" s="66"/>
    </row>
    <row r="61" spans="1:35" ht="16.5" customHeight="1" x14ac:dyDescent="0.25">
      <c r="A61" s="3" t="s">
        <v>26</v>
      </c>
      <c r="C61" s="3" t="s">
        <v>27</v>
      </c>
      <c r="E61" s="226"/>
      <c r="F61" s="227"/>
      <c r="G61" s="227"/>
      <c r="H61" s="55"/>
      <c r="J61" s="198"/>
      <c r="K61" s="198"/>
      <c r="L61" s="31"/>
      <c r="M61" s="31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</row>
    <row r="62" spans="1:35" ht="15" customHeight="1" x14ac:dyDescent="0.25">
      <c r="A62" s="3"/>
      <c r="C62" s="3" t="s">
        <v>28</v>
      </c>
      <c r="E62" s="226"/>
      <c r="F62" s="227"/>
      <c r="G62" s="227"/>
      <c r="H62" s="55"/>
      <c r="J62" s="225"/>
      <c r="K62" s="225"/>
      <c r="L62" s="31"/>
      <c r="M62" s="31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</row>
    <row r="63" spans="1:35" ht="16.5" customHeight="1" thickBot="1" x14ac:dyDescent="0.3">
      <c r="A63" s="3" t="s">
        <v>29</v>
      </c>
      <c r="J63" s="219"/>
      <c r="K63" s="219"/>
      <c r="L63" s="31"/>
      <c r="M63" s="31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</row>
    <row r="64" spans="1:35" ht="16.5" customHeight="1" x14ac:dyDescent="0.25">
      <c r="A64" s="32" t="s">
        <v>30</v>
      </c>
      <c r="B64" s="33"/>
      <c r="C64" s="33"/>
      <c r="D64" s="33"/>
      <c r="E64" s="33"/>
      <c r="F64" s="33"/>
      <c r="G64" s="33"/>
      <c r="H64" s="33"/>
      <c r="I64" s="33"/>
      <c r="J64" s="228">
        <f>SUM(J53:K63)</f>
        <v>0</v>
      </c>
      <c r="K64" s="228"/>
      <c r="L64" s="31"/>
      <c r="M64" s="31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6"/>
      <c r="AI64" s="66"/>
    </row>
    <row r="65" spans="1:35" s="34" customFormat="1" ht="5.0999999999999996" customHeight="1" x14ac:dyDescent="0.25">
      <c r="A65" s="84"/>
      <c r="B65" s="85"/>
      <c r="C65" s="85"/>
      <c r="D65" s="85"/>
      <c r="E65" s="85"/>
      <c r="F65" s="85"/>
      <c r="G65" s="85"/>
      <c r="H65" s="85"/>
      <c r="I65" s="85"/>
      <c r="J65" s="121"/>
      <c r="K65" s="121"/>
      <c r="L65" s="41"/>
      <c r="M65" s="41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5"/>
      <c r="AD65" s="95"/>
      <c r="AE65" s="95"/>
      <c r="AF65" s="95"/>
      <c r="AG65" s="95"/>
      <c r="AH65" s="95"/>
      <c r="AI65" s="95"/>
    </row>
    <row r="66" spans="1:35" ht="16.5" customHeight="1" thickBot="1" x14ac:dyDescent="0.3">
      <c r="A66" s="3" t="s">
        <v>31</v>
      </c>
      <c r="I66" s="24" t="s">
        <v>18</v>
      </c>
      <c r="J66" s="219"/>
      <c r="K66" s="219"/>
      <c r="L66" s="31"/>
      <c r="M66" s="31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</row>
    <row r="67" spans="1:35" ht="16.5" customHeight="1" thickBot="1" x14ac:dyDescent="0.3">
      <c r="A67" s="21" t="s">
        <v>32</v>
      </c>
      <c r="B67" s="22"/>
      <c r="J67" s="223">
        <f>J64-J66</f>
        <v>0</v>
      </c>
      <c r="K67" s="223"/>
      <c r="L67" s="31"/>
      <c r="M67" s="31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6"/>
    </row>
    <row r="68" spans="1:35" s="34" customFormat="1" ht="5.0999999999999996" customHeight="1" x14ac:dyDescent="0.25">
      <c r="A68" s="82"/>
      <c r="B68" s="45"/>
      <c r="J68" s="121"/>
      <c r="K68" s="121"/>
      <c r="L68" s="41"/>
      <c r="M68" s="41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D68" s="95"/>
      <c r="AE68" s="95"/>
      <c r="AF68" s="95"/>
      <c r="AG68" s="95"/>
      <c r="AH68" s="95"/>
      <c r="AI68" s="95"/>
    </row>
    <row r="69" spans="1:35" ht="16.5" customHeight="1" thickBot="1" x14ac:dyDescent="0.3">
      <c r="A69" s="6" t="s">
        <v>45</v>
      </c>
      <c r="I69" s="24" t="s">
        <v>18</v>
      </c>
      <c r="J69" s="219"/>
      <c r="K69" s="219"/>
      <c r="L69" s="31"/>
      <c r="M69" s="31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F69" s="66"/>
      <c r="AG69" s="66"/>
      <c r="AH69" s="66"/>
      <c r="AI69" s="66"/>
    </row>
    <row r="70" spans="1:35" ht="16.5" customHeight="1" thickBot="1" x14ac:dyDescent="0.3">
      <c r="A70" s="21" t="s">
        <v>33</v>
      </c>
      <c r="B70" s="22"/>
      <c r="I70" s="142" t="s">
        <v>14</v>
      </c>
      <c r="J70" s="220">
        <f>J67-J69</f>
        <v>0</v>
      </c>
      <c r="K70" s="220"/>
      <c r="L70" s="31"/>
      <c r="M70" s="31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  <c r="AG70" s="66"/>
      <c r="AH70" s="66"/>
      <c r="AI70" s="66"/>
    </row>
    <row r="71" spans="1:35" ht="8.1" customHeight="1" x14ac:dyDescent="0.25">
      <c r="A71" s="17"/>
      <c r="B71" s="58"/>
      <c r="C71" s="58"/>
      <c r="D71" s="58"/>
      <c r="E71" s="58"/>
      <c r="F71" s="58"/>
      <c r="G71" s="58"/>
      <c r="H71" s="58"/>
      <c r="I71" s="58"/>
      <c r="J71" s="88"/>
      <c r="K71" s="60"/>
      <c r="L71" s="59"/>
      <c r="M71" s="59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</row>
    <row r="72" spans="1:35" ht="8.1" customHeight="1" x14ac:dyDescent="0.25">
      <c r="A72" s="3"/>
      <c r="J72" s="54"/>
      <c r="K72" s="55"/>
      <c r="L72" s="107"/>
      <c r="M72" s="107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F72" s="66"/>
      <c r="AG72" s="66"/>
      <c r="AH72" s="66"/>
      <c r="AI72" s="66"/>
    </row>
    <row r="73" spans="1:35" ht="16.5" customHeight="1" thickBot="1" x14ac:dyDescent="0.3">
      <c r="A73" s="21" t="s">
        <v>34</v>
      </c>
      <c r="I73" s="24" t="s">
        <v>35</v>
      </c>
      <c r="J73" s="222"/>
      <c r="K73" s="222"/>
      <c r="L73" s="108"/>
      <c r="M73" s="109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  <c r="AH73" s="66"/>
      <c r="AI73" s="66"/>
    </row>
    <row r="74" spans="1:35" ht="8.1" customHeight="1" x14ac:dyDescent="0.25">
      <c r="A74" s="21"/>
      <c r="I74" s="24"/>
      <c r="J74" s="56"/>
      <c r="K74" s="57"/>
      <c r="L74" s="108"/>
      <c r="M74" s="109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6"/>
    </row>
    <row r="75" spans="1:35" ht="16.5" customHeight="1" x14ac:dyDescent="0.25">
      <c r="A75" s="21" t="s">
        <v>36</v>
      </c>
      <c r="C75" s="221"/>
      <c r="D75" s="221"/>
      <c r="E75" s="221"/>
      <c r="F75" s="221"/>
      <c r="G75" s="221"/>
      <c r="H75" s="221"/>
      <c r="I75" s="221"/>
      <c r="J75" s="221"/>
      <c r="K75" s="221"/>
      <c r="L75" s="42"/>
      <c r="M75" s="43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</row>
    <row r="76" spans="1:35" ht="8.1" customHeight="1" x14ac:dyDescent="0.25">
      <c r="A76" s="3"/>
      <c r="H76" s="34"/>
      <c r="I76" s="35"/>
      <c r="J76" s="36"/>
      <c r="K76" s="36"/>
      <c r="L76" s="37"/>
      <c r="M76" s="41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</row>
    <row r="77" spans="1:35" ht="16.5" customHeight="1" x14ac:dyDescent="0.25">
      <c r="A77" s="21" t="s">
        <v>55</v>
      </c>
      <c r="B77" s="22"/>
      <c r="E77" s="229"/>
      <c r="F77" s="229"/>
      <c r="G77" s="229"/>
      <c r="H77" s="229"/>
      <c r="I77" s="229"/>
      <c r="J77" s="229"/>
      <c r="K77" s="229"/>
      <c r="L77" s="44"/>
      <c r="M77" s="45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</row>
    <row r="78" spans="1:35" ht="8.1" customHeight="1" x14ac:dyDescent="0.25">
      <c r="A78" s="38"/>
      <c r="B78" s="34"/>
      <c r="C78" s="34"/>
      <c r="D78" s="34"/>
      <c r="J78" s="19"/>
      <c r="L78" s="7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</row>
    <row r="79" spans="1:35" ht="15" customHeight="1" x14ac:dyDescent="0.25">
      <c r="A79" s="39" t="s">
        <v>56</v>
      </c>
      <c r="B79" s="34"/>
      <c r="C79" s="34"/>
      <c r="D79" s="34"/>
      <c r="H79" s="230"/>
      <c r="I79" s="230"/>
      <c r="J79" s="230"/>
      <c r="K79" s="230"/>
      <c r="L79" s="7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</row>
    <row r="80" spans="1:35" ht="15" customHeight="1" x14ac:dyDescent="0.25">
      <c r="A80" s="110" t="s">
        <v>86</v>
      </c>
      <c r="B80" s="34"/>
      <c r="C80" s="34"/>
      <c r="D80" s="34"/>
      <c r="J80" s="19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</row>
    <row r="81" spans="1:35" ht="15" customHeight="1" x14ac:dyDescent="0.25">
      <c r="A81" s="105" t="s">
        <v>38</v>
      </c>
      <c r="B81" s="34"/>
      <c r="C81" s="34"/>
      <c r="D81" s="34"/>
      <c r="J81" s="19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</row>
    <row r="82" spans="1:35" ht="6" customHeight="1" x14ac:dyDescent="0.25">
      <c r="A82" s="34"/>
      <c r="B82" s="34"/>
      <c r="C82" s="34"/>
      <c r="D82" s="34"/>
      <c r="J82" s="19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66"/>
      <c r="AH82" s="66"/>
      <c r="AI82" s="66"/>
    </row>
    <row r="83" spans="1:35" s="165" customFormat="1" ht="39" customHeight="1" x14ac:dyDescent="0.2">
      <c r="A83" s="214" t="s">
        <v>111</v>
      </c>
      <c r="B83" s="215"/>
      <c r="C83" s="216" t="s">
        <v>112</v>
      </c>
      <c r="D83" s="216"/>
      <c r="E83" s="216"/>
      <c r="F83" s="216"/>
      <c r="G83" s="217" t="s">
        <v>113</v>
      </c>
      <c r="H83" s="216"/>
      <c r="I83" s="216"/>
      <c r="J83" s="218"/>
      <c r="K83" s="163" t="s">
        <v>101</v>
      </c>
      <c r="L83" s="164"/>
      <c r="P83" s="166"/>
      <c r="Q83" s="166"/>
      <c r="R83" s="166"/>
      <c r="S83" s="166"/>
      <c r="T83" s="166"/>
      <c r="U83" s="166"/>
      <c r="V83" s="166"/>
      <c r="W83" s="166"/>
      <c r="X83" s="166"/>
      <c r="Y83" s="166"/>
      <c r="Z83" s="166"/>
      <c r="AA83" s="166"/>
      <c r="AB83" s="166"/>
      <c r="AC83" s="166"/>
      <c r="AD83" s="166"/>
      <c r="AE83" s="166"/>
      <c r="AF83" s="166"/>
      <c r="AG83" s="166"/>
      <c r="AH83" s="166"/>
      <c r="AI83" s="166"/>
    </row>
    <row r="84" spans="1:35" s="165" customFormat="1" ht="14.25" customHeight="1" x14ac:dyDescent="0.2">
      <c r="A84" s="167"/>
      <c r="B84" s="168">
        <v>2200</v>
      </c>
      <c r="C84" s="169"/>
      <c r="D84" s="170"/>
      <c r="E84" s="170"/>
      <c r="F84" s="170">
        <v>2.75</v>
      </c>
      <c r="G84" s="169"/>
      <c r="H84" s="170"/>
      <c r="I84" s="170"/>
      <c r="J84" s="170">
        <v>6.8000000000000007</v>
      </c>
      <c r="K84" s="171">
        <v>1</v>
      </c>
      <c r="L84" s="164"/>
      <c r="P84" s="166"/>
      <c r="Q84" s="166"/>
      <c r="R84" s="166"/>
      <c r="S84" s="166"/>
      <c r="T84" s="166"/>
      <c r="U84" s="166"/>
      <c r="V84" s="166"/>
      <c r="W84" s="166"/>
      <c r="X84" s="166"/>
      <c r="Y84" s="166"/>
      <c r="Z84" s="166"/>
      <c r="AA84" s="166"/>
      <c r="AB84" s="166"/>
      <c r="AC84" s="166"/>
      <c r="AD84" s="166"/>
      <c r="AE84" s="166"/>
      <c r="AF84" s="166"/>
      <c r="AG84" s="166"/>
      <c r="AH84" s="166"/>
      <c r="AI84" s="166"/>
    </row>
    <row r="85" spans="1:35" s="165" customFormat="1" ht="14.25" customHeight="1" x14ac:dyDescent="0.2">
      <c r="A85" s="172"/>
      <c r="B85" s="173">
        <v>2300</v>
      </c>
      <c r="C85" s="174"/>
      <c r="D85" s="175"/>
      <c r="E85" s="175"/>
      <c r="F85" s="175">
        <v>2.9</v>
      </c>
      <c r="G85" s="174"/>
      <c r="H85" s="175"/>
      <c r="I85" s="175"/>
      <c r="J85" s="175">
        <v>6.65</v>
      </c>
      <c r="K85" s="176">
        <v>2</v>
      </c>
      <c r="L85" s="164"/>
      <c r="P85" s="166"/>
      <c r="Q85" s="166"/>
      <c r="R85" s="166"/>
      <c r="S85" s="166"/>
      <c r="T85" s="166"/>
      <c r="U85" s="166"/>
      <c r="V85" s="166"/>
      <c r="W85" s="166"/>
      <c r="X85" s="166"/>
      <c r="Y85" s="166"/>
      <c r="Z85" s="166"/>
      <c r="AA85" s="166"/>
      <c r="AB85" s="166"/>
      <c r="AC85" s="166"/>
      <c r="AD85" s="166"/>
      <c r="AE85" s="166"/>
      <c r="AF85" s="166"/>
      <c r="AG85" s="166"/>
      <c r="AH85" s="166"/>
      <c r="AI85" s="166"/>
    </row>
    <row r="86" spans="1:35" s="165" customFormat="1" ht="14.25" customHeight="1" x14ac:dyDescent="0.2">
      <c r="A86" s="172"/>
      <c r="B86" s="173">
        <v>2400</v>
      </c>
      <c r="C86" s="174"/>
      <c r="D86" s="175"/>
      <c r="E86" s="175"/>
      <c r="F86" s="175">
        <v>3</v>
      </c>
      <c r="G86" s="174"/>
      <c r="H86" s="175"/>
      <c r="I86" s="175"/>
      <c r="J86" s="175">
        <v>6.5500000000000007</v>
      </c>
      <c r="K86" s="176">
        <v>3</v>
      </c>
      <c r="L86" s="177" t="s">
        <v>37</v>
      </c>
      <c r="M86" s="178"/>
      <c r="P86" s="166"/>
      <c r="Q86" s="166"/>
      <c r="R86" s="166"/>
      <c r="S86" s="166"/>
      <c r="T86" s="166"/>
      <c r="U86" s="166"/>
      <c r="V86" s="166"/>
      <c r="W86" s="166"/>
      <c r="X86" s="166"/>
      <c r="Y86" s="166"/>
      <c r="Z86" s="166"/>
      <c r="AA86" s="166"/>
      <c r="AB86" s="166"/>
      <c r="AC86" s="166"/>
      <c r="AD86" s="166"/>
      <c r="AE86" s="166"/>
      <c r="AF86" s="166"/>
      <c r="AG86" s="166"/>
      <c r="AH86" s="166"/>
      <c r="AI86" s="166"/>
    </row>
    <row r="87" spans="1:35" s="165" customFormat="1" ht="14.25" customHeight="1" x14ac:dyDescent="0.2">
      <c r="A87" s="172"/>
      <c r="B87" s="173">
        <v>2500</v>
      </c>
      <c r="C87" s="174"/>
      <c r="D87" s="175"/>
      <c r="E87" s="175"/>
      <c r="F87" s="175">
        <v>3.15</v>
      </c>
      <c r="G87" s="174"/>
      <c r="H87" s="175"/>
      <c r="I87" s="175"/>
      <c r="J87" s="175">
        <v>6.4</v>
      </c>
      <c r="K87" s="176">
        <v>4</v>
      </c>
      <c r="L87" s="177"/>
      <c r="P87" s="166"/>
      <c r="Q87" s="166"/>
      <c r="R87" s="166"/>
      <c r="S87" s="166"/>
      <c r="T87" s="166"/>
      <c r="U87" s="166"/>
      <c r="V87" s="166"/>
      <c r="W87" s="166"/>
      <c r="X87" s="166"/>
      <c r="Y87" s="166"/>
      <c r="Z87" s="166"/>
      <c r="AA87" s="166"/>
      <c r="AB87" s="166"/>
      <c r="AC87" s="166"/>
      <c r="AD87" s="166"/>
      <c r="AE87" s="166"/>
      <c r="AF87" s="166"/>
      <c r="AG87" s="166"/>
      <c r="AH87" s="166"/>
      <c r="AI87" s="166"/>
    </row>
    <row r="88" spans="1:35" s="165" customFormat="1" ht="14.25" customHeight="1" x14ac:dyDescent="0.2">
      <c r="A88" s="172"/>
      <c r="B88" s="173">
        <v>2600</v>
      </c>
      <c r="C88" s="174"/>
      <c r="D88" s="175"/>
      <c r="E88" s="175"/>
      <c r="F88" s="175">
        <v>3.25</v>
      </c>
      <c r="G88" s="174"/>
      <c r="H88" s="175"/>
      <c r="I88" s="175"/>
      <c r="J88" s="175">
        <v>6.3000000000000007</v>
      </c>
      <c r="K88" s="176">
        <v>5</v>
      </c>
      <c r="L88" s="241" t="s">
        <v>114</v>
      </c>
      <c r="M88" s="241"/>
      <c r="P88" s="166"/>
      <c r="Q88" s="166"/>
      <c r="R88" s="166"/>
      <c r="S88" s="166"/>
      <c r="T88" s="166"/>
      <c r="U88" s="166"/>
      <c r="V88" s="166"/>
      <c r="W88" s="166"/>
      <c r="X88" s="166"/>
      <c r="Y88" s="166"/>
      <c r="Z88" s="166"/>
      <c r="AA88" s="166"/>
      <c r="AB88" s="166"/>
      <c r="AC88" s="166"/>
      <c r="AD88" s="166"/>
      <c r="AE88" s="166"/>
      <c r="AF88" s="166"/>
      <c r="AG88" s="166"/>
      <c r="AH88" s="166"/>
      <c r="AI88" s="166"/>
    </row>
    <row r="89" spans="1:35" s="165" customFormat="1" ht="14.25" customHeight="1" x14ac:dyDescent="0.2">
      <c r="A89" s="172"/>
      <c r="B89" s="173">
        <v>2700</v>
      </c>
      <c r="C89" s="174"/>
      <c r="D89" s="175"/>
      <c r="E89" s="175"/>
      <c r="F89" s="175">
        <v>3.35</v>
      </c>
      <c r="G89" s="174"/>
      <c r="H89" s="175"/>
      <c r="I89" s="175"/>
      <c r="J89" s="175">
        <v>6.2000000000000011</v>
      </c>
      <c r="K89" s="176">
        <v>6</v>
      </c>
      <c r="L89" s="241"/>
      <c r="M89" s="241"/>
      <c r="P89" s="166"/>
      <c r="Q89" s="166"/>
      <c r="R89" s="166"/>
      <c r="S89" s="166"/>
      <c r="T89" s="166"/>
      <c r="U89" s="166"/>
      <c r="V89" s="166"/>
      <c r="W89" s="166"/>
      <c r="X89" s="166"/>
      <c r="Y89" s="166"/>
      <c r="Z89" s="166"/>
      <c r="AA89" s="166"/>
      <c r="AB89" s="166"/>
      <c r="AC89" s="166"/>
      <c r="AD89" s="166"/>
      <c r="AE89" s="166"/>
      <c r="AF89" s="166"/>
      <c r="AG89" s="166"/>
      <c r="AH89" s="166"/>
      <c r="AI89" s="166"/>
    </row>
    <row r="90" spans="1:35" s="165" customFormat="1" ht="14.25" customHeight="1" x14ac:dyDescent="0.2">
      <c r="A90" s="172"/>
      <c r="B90" s="173">
        <v>2800</v>
      </c>
      <c r="C90" s="174"/>
      <c r="D90" s="175"/>
      <c r="E90" s="175"/>
      <c r="F90" s="175">
        <v>3.5</v>
      </c>
      <c r="G90" s="174"/>
      <c r="H90" s="175"/>
      <c r="I90" s="175"/>
      <c r="J90" s="175">
        <v>6.0500000000000007</v>
      </c>
      <c r="K90" s="176">
        <v>7</v>
      </c>
      <c r="L90" s="241"/>
      <c r="M90" s="241"/>
      <c r="P90" s="166"/>
      <c r="Q90" s="166"/>
      <c r="R90" s="166"/>
      <c r="S90" s="166"/>
      <c r="T90" s="166"/>
      <c r="U90" s="166"/>
      <c r="V90" s="166"/>
      <c r="W90" s="166"/>
      <c r="X90" s="166"/>
      <c r="Y90" s="166"/>
      <c r="Z90" s="166"/>
      <c r="AA90" s="166"/>
      <c r="AB90" s="166"/>
      <c r="AC90" s="166"/>
      <c r="AD90" s="166"/>
      <c r="AE90" s="166"/>
      <c r="AF90" s="166"/>
      <c r="AG90" s="166"/>
      <c r="AH90" s="166"/>
      <c r="AI90" s="166"/>
    </row>
    <row r="91" spans="1:35" s="165" customFormat="1" ht="14.25" customHeight="1" x14ac:dyDescent="0.2">
      <c r="A91" s="172"/>
      <c r="B91" s="173">
        <v>2900</v>
      </c>
      <c r="C91" s="174"/>
      <c r="D91" s="175"/>
      <c r="E91" s="175"/>
      <c r="F91" s="175">
        <v>3.6</v>
      </c>
      <c r="G91" s="174"/>
      <c r="H91" s="175"/>
      <c r="I91" s="175"/>
      <c r="J91" s="175">
        <v>5.9500000000000011</v>
      </c>
      <c r="K91" s="176">
        <v>8</v>
      </c>
      <c r="L91" s="241"/>
      <c r="M91" s="241"/>
      <c r="P91" s="166"/>
      <c r="Q91" s="166"/>
      <c r="R91" s="166"/>
      <c r="S91" s="166"/>
      <c r="T91" s="166"/>
      <c r="U91" s="166"/>
      <c r="V91" s="166"/>
      <c r="W91" s="166"/>
      <c r="X91" s="166"/>
      <c r="Y91" s="166"/>
      <c r="Z91" s="166"/>
      <c r="AA91" s="166"/>
      <c r="AB91" s="166"/>
      <c r="AC91" s="166"/>
      <c r="AD91" s="166"/>
      <c r="AE91" s="166"/>
      <c r="AF91" s="166"/>
      <c r="AG91" s="166"/>
      <c r="AH91" s="166"/>
      <c r="AI91" s="166"/>
    </row>
    <row r="92" spans="1:35" s="165" customFormat="1" ht="14.25" customHeight="1" x14ac:dyDescent="0.2">
      <c r="A92" s="172"/>
      <c r="B92" s="173">
        <v>3000</v>
      </c>
      <c r="C92" s="174"/>
      <c r="D92" s="175"/>
      <c r="E92" s="175"/>
      <c r="F92" s="175">
        <v>3.7</v>
      </c>
      <c r="G92" s="174"/>
      <c r="H92" s="175"/>
      <c r="I92" s="175"/>
      <c r="J92" s="175">
        <v>5.8500000000000005</v>
      </c>
      <c r="K92" s="176">
        <v>9</v>
      </c>
      <c r="L92" s="179" t="s">
        <v>115</v>
      </c>
      <c r="M92" s="180"/>
      <c r="P92" s="166"/>
      <c r="Q92" s="166"/>
      <c r="R92" s="166"/>
      <c r="S92" s="166"/>
      <c r="T92" s="166"/>
      <c r="U92" s="166"/>
      <c r="V92" s="166"/>
      <c r="W92" s="166"/>
      <c r="X92" s="166"/>
      <c r="Y92" s="166"/>
      <c r="Z92" s="166"/>
      <c r="AA92" s="166"/>
      <c r="AB92" s="166"/>
      <c r="AC92" s="166"/>
      <c r="AD92" s="166"/>
      <c r="AE92" s="166"/>
      <c r="AF92" s="166"/>
      <c r="AG92" s="166"/>
      <c r="AH92" s="166"/>
      <c r="AI92" s="166"/>
    </row>
    <row r="93" spans="1:35" s="165" customFormat="1" ht="14.25" customHeight="1" x14ac:dyDescent="0.2">
      <c r="A93" s="172"/>
      <c r="B93" s="173">
        <v>3100</v>
      </c>
      <c r="C93" s="174"/>
      <c r="D93" s="175"/>
      <c r="E93" s="175"/>
      <c r="F93" s="175">
        <v>3.85</v>
      </c>
      <c r="G93" s="174"/>
      <c r="H93" s="175"/>
      <c r="I93" s="175"/>
      <c r="J93" s="175">
        <v>5.7000000000000011</v>
      </c>
      <c r="K93" s="176">
        <v>10</v>
      </c>
      <c r="L93" s="180"/>
      <c r="M93" s="180"/>
      <c r="P93" s="166"/>
      <c r="Q93" s="166"/>
      <c r="R93" s="166"/>
      <c r="S93" s="166"/>
      <c r="T93" s="166"/>
      <c r="U93" s="166"/>
      <c r="V93" s="166"/>
      <c r="W93" s="166"/>
      <c r="X93" s="166"/>
      <c r="Y93" s="166"/>
      <c r="Z93" s="166"/>
      <c r="AA93" s="166"/>
      <c r="AB93" s="166"/>
      <c r="AC93" s="166"/>
      <c r="AD93" s="166"/>
      <c r="AE93" s="166"/>
      <c r="AF93" s="166"/>
      <c r="AG93" s="166"/>
      <c r="AH93" s="166"/>
      <c r="AI93" s="166"/>
    </row>
    <row r="94" spans="1:35" s="165" customFormat="1" ht="14.25" customHeight="1" x14ac:dyDescent="0.2">
      <c r="A94" s="172"/>
      <c r="B94" s="173">
        <v>3200</v>
      </c>
      <c r="C94" s="174"/>
      <c r="D94" s="175"/>
      <c r="E94" s="175"/>
      <c r="F94" s="175">
        <v>3.95</v>
      </c>
      <c r="G94" s="174"/>
      <c r="H94" s="175"/>
      <c r="I94" s="175"/>
      <c r="J94" s="175">
        <v>5.6000000000000005</v>
      </c>
      <c r="K94" s="176">
        <v>11</v>
      </c>
      <c r="L94" s="180"/>
      <c r="M94" s="180"/>
      <c r="P94" s="166"/>
      <c r="Q94" s="166"/>
      <c r="R94" s="166"/>
      <c r="S94" s="166"/>
      <c r="T94" s="166"/>
      <c r="U94" s="166"/>
      <c r="V94" s="166"/>
      <c r="W94" s="166"/>
      <c r="X94" s="166"/>
      <c r="Y94" s="166"/>
      <c r="Z94" s="166"/>
      <c r="AA94" s="166"/>
      <c r="AB94" s="166"/>
      <c r="AC94" s="166"/>
      <c r="AD94" s="166"/>
      <c r="AE94" s="166"/>
      <c r="AF94" s="166"/>
      <c r="AG94" s="166"/>
      <c r="AH94" s="166"/>
      <c r="AI94" s="166"/>
    </row>
    <row r="95" spans="1:35" s="165" customFormat="1" ht="14.25" customHeight="1" x14ac:dyDescent="0.2">
      <c r="A95" s="172"/>
      <c r="B95" s="173">
        <v>3300</v>
      </c>
      <c r="C95" s="174"/>
      <c r="D95" s="175"/>
      <c r="E95" s="175"/>
      <c r="F95" s="175">
        <v>4.0999999999999996</v>
      </c>
      <c r="G95" s="174"/>
      <c r="H95" s="175"/>
      <c r="I95" s="175"/>
      <c r="J95" s="175">
        <v>5.4500000000000011</v>
      </c>
      <c r="K95" s="176">
        <v>12</v>
      </c>
      <c r="L95" s="180"/>
      <c r="M95" s="180"/>
      <c r="P95" s="166"/>
      <c r="Q95" s="166"/>
      <c r="R95" s="166"/>
      <c r="S95" s="166"/>
      <c r="T95" s="166"/>
      <c r="U95" s="166"/>
      <c r="V95" s="166"/>
      <c r="W95" s="166"/>
      <c r="X95" s="166"/>
      <c r="Y95" s="166"/>
      <c r="Z95" s="166"/>
      <c r="AA95" s="166"/>
      <c r="AB95" s="166"/>
      <c r="AC95" s="166"/>
      <c r="AD95" s="166"/>
      <c r="AE95" s="166"/>
      <c r="AF95" s="166"/>
      <c r="AG95" s="166"/>
      <c r="AH95" s="166"/>
      <c r="AI95" s="166"/>
    </row>
    <row r="96" spans="1:35" s="165" customFormat="1" ht="14.25" customHeight="1" x14ac:dyDescent="0.2">
      <c r="A96" s="172"/>
      <c r="B96" s="173">
        <v>3400</v>
      </c>
      <c r="C96" s="174"/>
      <c r="D96" s="175"/>
      <c r="E96" s="175"/>
      <c r="F96" s="175">
        <v>4.2</v>
      </c>
      <c r="G96" s="174"/>
      <c r="H96" s="175"/>
      <c r="I96" s="175"/>
      <c r="J96" s="175">
        <v>5.3500000000000005</v>
      </c>
      <c r="K96" s="176">
        <v>13</v>
      </c>
      <c r="L96" s="181" t="s">
        <v>116</v>
      </c>
      <c r="M96" s="180"/>
      <c r="P96" s="166"/>
      <c r="Q96" s="166"/>
      <c r="R96" s="166"/>
      <c r="S96" s="166"/>
      <c r="T96" s="166"/>
      <c r="U96" s="166"/>
      <c r="V96" s="166"/>
      <c r="W96" s="166"/>
      <c r="X96" s="166"/>
      <c r="Y96" s="166"/>
      <c r="Z96" s="166"/>
      <c r="AA96" s="166"/>
      <c r="AB96" s="166"/>
      <c r="AC96" s="166"/>
      <c r="AD96" s="166"/>
      <c r="AE96" s="166"/>
      <c r="AF96" s="166"/>
      <c r="AG96" s="166"/>
      <c r="AH96" s="166"/>
      <c r="AI96" s="166"/>
    </row>
    <row r="97" spans="1:35" s="165" customFormat="1" ht="14.25" customHeight="1" x14ac:dyDescent="0.2">
      <c r="A97" s="172"/>
      <c r="B97" s="173">
        <v>3500</v>
      </c>
      <c r="C97" s="174"/>
      <c r="D97" s="175"/>
      <c r="E97" s="175"/>
      <c r="F97" s="175">
        <v>4.3</v>
      </c>
      <c r="G97" s="174"/>
      <c r="H97" s="175"/>
      <c r="I97" s="175"/>
      <c r="J97" s="175">
        <v>5.2500000000000009</v>
      </c>
      <c r="K97" s="176">
        <v>14</v>
      </c>
      <c r="L97" s="242" t="s">
        <v>117</v>
      </c>
      <c r="M97" s="242"/>
      <c r="P97" s="166"/>
      <c r="Q97" s="166"/>
      <c r="R97" s="166"/>
      <c r="S97" s="166"/>
      <c r="T97" s="166"/>
      <c r="U97" s="166"/>
      <c r="V97" s="166"/>
      <c r="W97" s="166"/>
      <c r="X97" s="166"/>
      <c r="Y97" s="166"/>
      <c r="Z97" s="166"/>
      <c r="AA97" s="166"/>
      <c r="AB97" s="166"/>
      <c r="AC97" s="166"/>
      <c r="AD97" s="166"/>
      <c r="AE97" s="166"/>
      <c r="AF97" s="166"/>
      <c r="AG97" s="166"/>
      <c r="AH97" s="166"/>
      <c r="AI97" s="166"/>
    </row>
    <row r="98" spans="1:35" s="165" customFormat="1" ht="14.25" customHeight="1" x14ac:dyDescent="0.2">
      <c r="A98" s="172"/>
      <c r="B98" s="173">
        <v>3600</v>
      </c>
      <c r="C98" s="174"/>
      <c r="D98" s="175"/>
      <c r="E98" s="175"/>
      <c r="F98" s="175">
        <v>4.45</v>
      </c>
      <c r="G98" s="174"/>
      <c r="H98" s="175"/>
      <c r="I98" s="175"/>
      <c r="J98" s="175">
        <v>5.1000000000000005</v>
      </c>
      <c r="K98" s="176">
        <v>15</v>
      </c>
      <c r="L98" s="241" t="s">
        <v>98</v>
      </c>
      <c r="M98" s="241"/>
      <c r="P98" s="166"/>
      <c r="Q98" s="166"/>
      <c r="R98" s="166"/>
      <c r="S98" s="166"/>
      <c r="T98" s="166"/>
      <c r="U98" s="166"/>
      <c r="V98" s="166"/>
      <c r="W98" s="166"/>
      <c r="X98" s="166"/>
      <c r="Y98" s="166"/>
      <c r="Z98" s="166"/>
      <c r="AA98" s="166"/>
      <c r="AB98" s="166"/>
      <c r="AC98" s="166"/>
      <c r="AD98" s="166"/>
      <c r="AE98" s="166"/>
      <c r="AF98" s="166"/>
      <c r="AG98" s="166"/>
      <c r="AH98" s="166"/>
      <c r="AI98" s="166"/>
    </row>
    <row r="99" spans="1:35" s="165" customFormat="1" ht="14.25" customHeight="1" x14ac:dyDescent="0.2">
      <c r="A99" s="172"/>
      <c r="B99" s="173">
        <v>3700</v>
      </c>
      <c r="C99" s="174"/>
      <c r="D99" s="175"/>
      <c r="E99" s="175"/>
      <c r="F99" s="175">
        <v>4.55</v>
      </c>
      <c r="G99" s="174"/>
      <c r="H99" s="175"/>
      <c r="I99" s="175"/>
      <c r="J99" s="175">
        <v>5.0000000000000009</v>
      </c>
      <c r="K99" s="176">
        <v>16</v>
      </c>
      <c r="L99" s="241"/>
      <c r="M99" s="241"/>
      <c r="P99" s="166"/>
      <c r="Q99" s="166"/>
      <c r="R99" s="166"/>
      <c r="S99" s="166"/>
      <c r="T99" s="166"/>
      <c r="U99" s="166"/>
      <c r="V99" s="166"/>
      <c r="W99" s="166"/>
      <c r="X99" s="166"/>
      <c r="Y99" s="166"/>
      <c r="Z99" s="166"/>
      <c r="AA99" s="166"/>
      <c r="AB99" s="166"/>
      <c r="AC99" s="166"/>
      <c r="AD99" s="166"/>
      <c r="AE99" s="166"/>
      <c r="AF99" s="166"/>
      <c r="AG99" s="166"/>
      <c r="AH99" s="166"/>
      <c r="AI99" s="166"/>
    </row>
    <row r="100" spans="1:35" s="165" customFormat="1" ht="14.25" customHeight="1" x14ac:dyDescent="0.2">
      <c r="A100" s="172"/>
      <c r="B100" s="173">
        <v>3800</v>
      </c>
      <c r="C100" s="174"/>
      <c r="D100" s="175"/>
      <c r="E100" s="175"/>
      <c r="F100" s="175">
        <v>4.6500000000000004</v>
      </c>
      <c r="G100" s="174"/>
      <c r="H100" s="175"/>
      <c r="I100" s="175"/>
      <c r="J100" s="175">
        <v>4.9000000000000004</v>
      </c>
      <c r="K100" s="176">
        <v>17</v>
      </c>
      <c r="L100" s="241"/>
      <c r="M100" s="241"/>
      <c r="P100" s="166"/>
      <c r="Q100" s="166"/>
      <c r="R100" s="166"/>
      <c r="S100" s="166"/>
      <c r="T100" s="166"/>
      <c r="U100" s="166"/>
      <c r="V100" s="166"/>
      <c r="W100" s="166"/>
      <c r="X100" s="166"/>
      <c r="Y100" s="166"/>
      <c r="Z100" s="166"/>
      <c r="AA100" s="166"/>
      <c r="AB100" s="166"/>
      <c r="AC100" s="166"/>
      <c r="AD100" s="166"/>
      <c r="AE100" s="166"/>
      <c r="AF100" s="166"/>
      <c r="AG100" s="166"/>
      <c r="AH100" s="166"/>
      <c r="AI100" s="166"/>
    </row>
    <row r="101" spans="1:35" s="165" customFormat="1" ht="14.25" customHeight="1" x14ac:dyDescent="0.2">
      <c r="A101" s="172"/>
      <c r="B101" s="173">
        <v>3900</v>
      </c>
      <c r="C101" s="174"/>
      <c r="D101" s="175"/>
      <c r="E101" s="175"/>
      <c r="F101" s="175">
        <v>4.8</v>
      </c>
      <c r="G101" s="174"/>
      <c r="H101" s="175"/>
      <c r="I101" s="175"/>
      <c r="J101" s="175">
        <v>4.7500000000000009</v>
      </c>
      <c r="K101" s="176">
        <v>18</v>
      </c>
      <c r="L101" s="241"/>
      <c r="M101" s="241"/>
      <c r="P101" s="166"/>
      <c r="Q101" s="166"/>
      <c r="R101" s="166"/>
      <c r="S101" s="166"/>
      <c r="T101" s="166"/>
      <c r="U101" s="166"/>
      <c r="V101" s="166"/>
      <c r="W101" s="166"/>
      <c r="X101" s="166"/>
      <c r="Y101" s="166"/>
      <c r="Z101" s="166"/>
      <c r="AA101" s="166"/>
      <c r="AB101" s="166"/>
      <c r="AC101" s="166"/>
      <c r="AD101" s="166"/>
      <c r="AE101" s="166"/>
      <c r="AF101" s="166"/>
      <c r="AG101" s="166"/>
      <c r="AH101" s="166"/>
      <c r="AI101" s="166"/>
    </row>
    <row r="102" spans="1:35" s="165" customFormat="1" ht="14.25" customHeight="1" x14ac:dyDescent="0.2">
      <c r="A102" s="172"/>
      <c r="B102" s="173">
        <v>4000</v>
      </c>
      <c r="C102" s="174"/>
      <c r="D102" s="175"/>
      <c r="E102" s="175"/>
      <c r="F102" s="175">
        <v>4.9000000000000004</v>
      </c>
      <c r="G102" s="174"/>
      <c r="H102" s="175"/>
      <c r="I102" s="175"/>
      <c r="J102" s="175">
        <v>4.6500000000000004</v>
      </c>
      <c r="K102" s="176">
        <v>19</v>
      </c>
      <c r="L102" s="164"/>
      <c r="P102" s="166"/>
      <c r="Q102" s="166"/>
      <c r="R102" s="166"/>
      <c r="S102" s="166"/>
      <c r="T102" s="166"/>
      <c r="U102" s="166"/>
      <c r="V102" s="166"/>
      <c r="W102" s="166"/>
      <c r="X102" s="166"/>
      <c r="Y102" s="166"/>
      <c r="Z102" s="166"/>
      <c r="AA102" s="166"/>
      <c r="AB102" s="166"/>
      <c r="AC102" s="166"/>
      <c r="AD102" s="166"/>
      <c r="AE102" s="166"/>
      <c r="AF102" s="166"/>
      <c r="AG102" s="166"/>
      <c r="AH102" s="166"/>
      <c r="AI102" s="166"/>
    </row>
    <row r="103" spans="1:35" s="165" customFormat="1" ht="14.25" customHeight="1" x14ac:dyDescent="0.2">
      <c r="A103" s="172"/>
      <c r="B103" s="173">
        <v>4100</v>
      </c>
      <c r="C103" s="174"/>
      <c r="D103" s="175"/>
      <c r="E103" s="175"/>
      <c r="F103" s="175">
        <v>5.05</v>
      </c>
      <c r="G103" s="174"/>
      <c r="H103" s="175"/>
      <c r="I103" s="175"/>
      <c r="J103" s="175">
        <v>4.5000000000000009</v>
      </c>
      <c r="K103" s="176">
        <v>20</v>
      </c>
      <c r="L103" s="164"/>
      <c r="P103" s="166"/>
      <c r="Q103" s="166"/>
      <c r="R103" s="166"/>
      <c r="S103" s="166"/>
      <c r="T103" s="166"/>
      <c r="U103" s="166"/>
      <c r="V103" s="166"/>
      <c r="W103" s="166"/>
      <c r="X103" s="166"/>
      <c r="Y103" s="166"/>
      <c r="Z103" s="166"/>
      <c r="AA103" s="166"/>
      <c r="AB103" s="166"/>
      <c r="AC103" s="166"/>
      <c r="AD103" s="166"/>
      <c r="AE103" s="166"/>
      <c r="AF103" s="166"/>
      <c r="AG103" s="166"/>
      <c r="AH103" s="166"/>
      <c r="AI103" s="166"/>
    </row>
    <row r="104" spans="1:35" s="165" customFormat="1" ht="14.25" customHeight="1" x14ac:dyDescent="0.2">
      <c r="A104" s="172"/>
      <c r="B104" s="173">
        <v>4200</v>
      </c>
      <c r="C104" s="174"/>
      <c r="D104" s="175"/>
      <c r="E104" s="175"/>
      <c r="F104" s="175">
        <v>5.15</v>
      </c>
      <c r="G104" s="174"/>
      <c r="H104" s="175"/>
      <c r="I104" s="175"/>
      <c r="J104" s="175">
        <v>4.4000000000000004</v>
      </c>
      <c r="K104" s="176">
        <v>21</v>
      </c>
      <c r="L104" s="164"/>
      <c r="P104" s="166"/>
      <c r="Q104" s="166"/>
      <c r="R104" s="166"/>
      <c r="S104" s="166"/>
      <c r="T104" s="166"/>
      <c r="U104" s="166"/>
      <c r="V104" s="166"/>
      <c r="W104" s="166"/>
      <c r="X104" s="166"/>
      <c r="Y104" s="166"/>
      <c r="Z104" s="166"/>
      <c r="AA104" s="166"/>
      <c r="AB104" s="166"/>
      <c r="AC104" s="166"/>
      <c r="AD104" s="166"/>
      <c r="AE104" s="166"/>
      <c r="AF104" s="166"/>
      <c r="AG104" s="166"/>
      <c r="AH104" s="166"/>
      <c r="AI104" s="166"/>
    </row>
    <row r="105" spans="1:35" s="165" customFormat="1" ht="14.25" customHeight="1" x14ac:dyDescent="0.2">
      <c r="A105" s="172"/>
      <c r="B105" s="173">
        <v>4300</v>
      </c>
      <c r="C105" s="174"/>
      <c r="D105" s="175"/>
      <c r="E105" s="175"/>
      <c r="F105" s="175">
        <v>5.25</v>
      </c>
      <c r="G105" s="174"/>
      <c r="H105" s="175"/>
      <c r="I105" s="175"/>
      <c r="J105" s="175">
        <v>4.3000000000000007</v>
      </c>
      <c r="K105" s="176">
        <v>22</v>
      </c>
      <c r="L105" s="182" t="s">
        <v>39</v>
      </c>
      <c r="P105" s="166"/>
      <c r="Q105" s="166"/>
      <c r="R105" s="166"/>
      <c r="S105" s="166"/>
      <c r="T105" s="166"/>
      <c r="U105" s="166"/>
      <c r="V105" s="166"/>
      <c r="W105" s="166"/>
      <c r="X105" s="166"/>
      <c r="Y105" s="166"/>
      <c r="Z105" s="166"/>
      <c r="AA105" s="166"/>
      <c r="AB105" s="166"/>
      <c r="AC105" s="166"/>
      <c r="AD105" s="166"/>
      <c r="AE105" s="166"/>
      <c r="AF105" s="166"/>
      <c r="AG105" s="166"/>
      <c r="AH105" s="166"/>
      <c r="AI105" s="166"/>
    </row>
    <row r="106" spans="1:35" s="165" customFormat="1" ht="14.25" customHeight="1" x14ac:dyDescent="0.2">
      <c r="A106" s="172"/>
      <c r="B106" s="173">
        <v>4400</v>
      </c>
      <c r="C106" s="174"/>
      <c r="D106" s="175"/>
      <c r="E106" s="175"/>
      <c r="F106" s="175">
        <v>5.4</v>
      </c>
      <c r="G106" s="174"/>
      <c r="H106" s="175"/>
      <c r="I106" s="175"/>
      <c r="J106" s="175">
        <v>4.1500000000000004</v>
      </c>
      <c r="K106" s="176">
        <v>23</v>
      </c>
      <c r="L106" s="164"/>
      <c r="P106" s="166"/>
      <c r="Q106" s="166"/>
      <c r="R106" s="166"/>
      <c r="S106" s="166"/>
      <c r="T106" s="166"/>
      <c r="U106" s="166"/>
      <c r="V106" s="166"/>
      <c r="W106" s="166"/>
      <c r="X106" s="166"/>
      <c r="Y106" s="166"/>
      <c r="Z106" s="166"/>
      <c r="AA106" s="166"/>
      <c r="AB106" s="166"/>
      <c r="AC106" s="166"/>
      <c r="AD106" s="166"/>
      <c r="AE106" s="166"/>
      <c r="AF106" s="166"/>
      <c r="AG106" s="166"/>
      <c r="AH106" s="166"/>
      <c r="AI106" s="166"/>
    </row>
    <row r="107" spans="1:35" s="165" customFormat="1" ht="14.25" customHeight="1" x14ac:dyDescent="0.2">
      <c r="A107" s="172"/>
      <c r="B107" s="173">
        <v>4500</v>
      </c>
      <c r="C107" s="174"/>
      <c r="D107" s="175"/>
      <c r="E107" s="175"/>
      <c r="F107" s="175">
        <v>5.5</v>
      </c>
      <c r="G107" s="174"/>
      <c r="H107" s="175"/>
      <c r="I107" s="175"/>
      <c r="J107" s="175">
        <v>4.0500000000000007</v>
      </c>
      <c r="K107" s="176">
        <v>24</v>
      </c>
      <c r="L107" s="164"/>
      <c r="P107" s="166"/>
      <c r="Q107" s="166"/>
      <c r="R107" s="166"/>
      <c r="S107" s="166"/>
      <c r="T107" s="166"/>
      <c r="U107" s="166"/>
      <c r="V107" s="166"/>
      <c r="W107" s="166"/>
      <c r="X107" s="166"/>
      <c r="Y107" s="166"/>
      <c r="Z107" s="166"/>
      <c r="AA107" s="166"/>
      <c r="AB107" s="166"/>
      <c r="AC107" s="166"/>
      <c r="AD107" s="166"/>
      <c r="AE107" s="166"/>
      <c r="AF107" s="166"/>
      <c r="AG107" s="166"/>
      <c r="AH107" s="166"/>
      <c r="AI107" s="166"/>
    </row>
    <row r="108" spans="1:35" s="165" customFormat="1" ht="14.25" customHeight="1" x14ac:dyDescent="0.2">
      <c r="A108" s="172"/>
      <c r="B108" s="173">
        <v>4600</v>
      </c>
      <c r="C108" s="174"/>
      <c r="D108" s="175"/>
      <c r="E108" s="175"/>
      <c r="F108" s="175">
        <v>5.6</v>
      </c>
      <c r="G108" s="174"/>
      <c r="H108" s="175"/>
      <c r="I108" s="175"/>
      <c r="J108" s="175">
        <v>3.9500000000000011</v>
      </c>
      <c r="K108" s="176">
        <v>25</v>
      </c>
      <c r="L108" s="164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  <c r="Z108" s="166"/>
      <c r="AA108" s="166"/>
      <c r="AB108" s="166"/>
      <c r="AC108" s="166"/>
      <c r="AD108" s="166"/>
      <c r="AE108" s="166"/>
      <c r="AF108" s="166"/>
      <c r="AG108" s="166"/>
      <c r="AH108" s="166"/>
      <c r="AI108" s="166"/>
    </row>
    <row r="109" spans="1:35" s="165" customFormat="1" ht="14.25" customHeight="1" x14ac:dyDescent="0.2">
      <c r="A109" s="172"/>
      <c r="B109" s="173">
        <v>4700</v>
      </c>
      <c r="C109" s="174"/>
      <c r="D109" s="175"/>
      <c r="E109" s="175"/>
      <c r="F109" s="175">
        <v>5.75</v>
      </c>
      <c r="G109" s="174"/>
      <c r="H109" s="175"/>
      <c r="I109" s="175"/>
      <c r="J109" s="175">
        <v>3.8000000000000007</v>
      </c>
      <c r="K109" s="176">
        <v>26</v>
      </c>
      <c r="L109" s="164"/>
      <c r="P109" s="166"/>
      <c r="Q109" s="166"/>
      <c r="R109" s="166"/>
      <c r="S109" s="166"/>
      <c r="T109" s="166"/>
      <c r="U109" s="166"/>
      <c r="V109" s="166"/>
      <c r="W109" s="166"/>
      <c r="X109" s="166"/>
      <c r="Y109" s="166"/>
      <c r="Z109" s="166"/>
      <c r="AA109" s="166"/>
      <c r="AB109" s="166"/>
      <c r="AC109" s="166"/>
      <c r="AD109" s="166"/>
      <c r="AE109" s="166"/>
      <c r="AF109" s="166"/>
      <c r="AG109" s="166"/>
      <c r="AH109" s="166"/>
      <c r="AI109" s="166"/>
    </row>
    <row r="110" spans="1:35" s="165" customFormat="1" ht="14.25" customHeight="1" x14ac:dyDescent="0.2">
      <c r="A110" s="172"/>
      <c r="B110" s="173">
        <v>4800</v>
      </c>
      <c r="C110" s="174"/>
      <c r="D110" s="175"/>
      <c r="E110" s="175"/>
      <c r="F110" s="175">
        <v>5.85</v>
      </c>
      <c r="G110" s="174"/>
      <c r="H110" s="175"/>
      <c r="I110" s="175"/>
      <c r="J110" s="175">
        <v>3.7000000000000011</v>
      </c>
      <c r="K110" s="176">
        <v>27</v>
      </c>
      <c r="L110" s="164"/>
      <c r="P110" s="166"/>
      <c r="Q110" s="166"/>
      <c r="R110" s="166"/>
      <c r="S110" s="166"/>
      <c r="T110" s="166"/>
      <c r="U110" s="166"/>
      <c r="V110" s="166"/>
      <c r="W110" s="166"/>
      <c r="X110" s="166"/>
      <c r="Y110" s="166"/>
      <c r="Z110" s="166"/>
      <c r="AA110" s="166"/>
      <c r="AB110" s="166"/>
      <c r="AC110" s="166"/>
      <c r="AD110" s="166"/>
      <c r="AE110" s="166"/>
      <c r="AF110" s="166"/>
      <c r="AG110" s="166"/>
      <c r="AH110" s="166"/>
      <c r="AI110" s="166"/>
    </row>
    <row r="111" spans="1:35" s="165" customFormat="1" ht="14.25" customHeight="1" x14ac:dyDescent="0.2">
      <c r="A111" s="172"/>
      <c r="B111" s="173">
        <v>4900</v>
      </c>
      <c r="C111" s="174"/>
      <c r="D111" s="175"/>
      <c r="E111" s="175"/>
      <c r="F111" s="175">
        <v>6</v>
      </c>
      <c r="G111" s="174"/>
      <c r="H111" s="175"/>
      <c r="I111" s="175"/>
      <c r="J111" s="175">
        <v>3.5500000000000007</v>
      </c>
      <c r="K111" s="176">
        <v>28</v>
      </c>
      <c r="L111" s="164"/>
      <c r="P111" s="166"/>
      <c r="Q111" s="166"/>
      <c r="R111" s="166"/>
      <c r="S111" s="166"/>
      <c r="T111" s="166"/>
      <c r="U111" s="166"/>
      <c r="V111" s="166"/>
      <c r="W111" s="166"/>
      <c r="X111" s="166"/>
      <c r="Y111" s="166"/>
      <c r="Z111" s="166"/>
      <c r="AA111" s="166"/>
      <c r="AB111" s="166"/>
      <c r="AC111" s="166"/>
      <c r="AD111" s="166"/>
      <c r="AE111" s="166"/>
      <c r="AF111" s="166"/>
      <c r="AG111" s="166"/>
      <c r="AH111" s="166"/>
      <c r="AI111" s="166"/>
    </row>
    <row r="112" spans="1:35" s="165" customFormat="1" ht="14.25" customHeight="1" x14ac:dyDescent="0.2">
      <c r="A112" s="172"/>
      <c r="B112" s="173">
        <v>5000</v>
      </c>
      <c r="C112" s="174"/>
      <c r="D112" s="175"/>
      <c r="E112" s="175"/>
      <c r="F112" s="175">
        <v>6.1</v>
      </c>
      <c r="G112" s="174"/>
      <c r="H112" s="175"/>
      <c r="I112" s="175"/>
      <c r="J112" s="175">
        <v>3.4500000000000011</v>
      </c>
      <c r="K112" s="176">
        <v>29</v>
      </c>
      <c r="L112" s="164"/>
      <c r="P112" s="166"/>
      <c r="Q112" s="166"/>
      <c r="R112" s="166"/>
      <c r="S112" s="166"/>
      <c r="T112" s="166"/>
      <c r="U112" s="166"/>
      <c r="V112" s="166"/>
      <c r="W112" s="166"/>
      <c r="X112" s="166"/>
      <c r="Y112" s="166"/>
      <c r="Z112" s="166"/>
      <c r="AA112" s="166"/>
      <c r="AB112" s="166"/>
      <c r="AC112" s="166"/>
      <c r="AD112" s="166"/>
      <c r="AE112" s="166"/>
      <c r="AF112" s="166"/>
      <c r="AG112" s="166"/>
      <c r="AH112" s="166"/>
      <c r="AI112" s="166"/>
    </row>
    <row r="113" spans="1:35" s="165" customFormat="1" ht="14.25" customHeight="1" x14ac:dyDescent="0.2">
      <c r="A113" s="172"/>
      <c r="B113" s="173">
        <v>5100</v>
      </c>
      <c r="C113" s="174"/>
      <c r="D113" s="175"/>
      <c r="E113" s="175"/>
      <c r="F113" s="175">
        <v>6.2</v>
      </c>
      <c r="G113" s="174"/>
      <c r="H113" s="175"/>
      <c r="I113" s="175"/>
      <c r="J113" s="175">
        <v>3.3500000000000005</v>
      </c>
      <c r="K113" s="176">
        <v>30</v>
      </c>
      <c r="L113" s="164"/>
      <c r="P113" s="166"/>
      <c r="Q113" s="166"/>
      <c r="R113" s="166"/>
      <c r="S113" s="166"/>
      <c r="T113" s="166"/>
      <c r="U113" s="166"/>
      <c r="V113" s="166"/>
      <c r="W113" s="166"/>
      <c r="X113" s="166"/>
      <c r="Y113" s="166"/>
      <c r="Z113" s="166"/>
      <c r="AA113" s="166"/>
      <c r="AB113" s="166"/>
      <c r="AC113" s="166"/>
      <c r="AD113" s="166"/>
      <c r="AE113" s="166"/>
      <c r="AF113" s="166"/>
      <c r="AG113" s="166"/>
      <c r="AH113" s="166"/>
      <c r="AI113" s="166"/>
    </row>
    <row r="114" spans="1:35" s="165" customFormat="1" ht="14.25" customHeight="1" x14ac:dyDescent="0.2">
      <c r="A114" s="172"/>
      <c r="B114" s="173">
        <v>5200</v>
      </c>
      <c r="C114" s="174"/>
      <c r="D114" s="175"/>
      <c r="E114" s="175"/>
      <c r="F114" s="175">
        <v>6.35</v>
      </c>
      <c r="G114" s="174"/>
      <c r="H114" s="175"/>
      <c r="I114" s="175"/>
      <c r="J114" s="175">
        <v>3.2000000000000011</v>
      </c>
      <c r="K114" s="176">
        <v>31</v>
      </c>
      <c r="L114" s="164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  <c r="Z114" s="166"/>
      <c r="AA114" s="166"/>
      <c r="AB114" s="166"/>
      <c r="AC114" s="166"/>
      <c r="AD114" s="166"/>
      <c r="AE114" s="166"/>
      <c r="AF114" s="166"/>
      <c r="AG114" s="166"/>
      <c r="AH114" s="166"/>
      <c r="AI114" s="166"/>
    </row>
    <row r="115" spans="1:35" s="165" customFormat="1" ht="14.25" customHeight="1" x14ac:dyDescent="0.2">
      <c r="A115" s="172"/>
      <c r="B115" s="173">
        <v>5300</v>
      </c>
      <c r="C115" s="174"/>
      <c r="D115" s="175"/>
      <c r="E115" s="175"/>
      <c r="F115" s="175">
        <v>6.45</v>
      </c>
      <c r="G115" s="174"/>
      <c r="H115" s="175"/>
      <c r="I115" s="175"/>
      <c r="J115" s="175">
        <v>3.1000000000000005</v>
      </c>
      <c r="K115" s="176">
        <v>32</v>
      </c>
      <c r="L115" s="164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  <c r="Z115" s="166"/>
      <c r="AA115" s="166"/>
      <c r="AB115" s="166"/>
      <c r="AC115" s="166"/>
      <c r="AD115" s="166"/>
      <c r="AE115" s="166"/>
      <c r="AF115" s="166"/>
      <c r="AG115" s="166"/>
      <c r="AH115" s="166"/>
      <c r="AI115" s="166"/>
    </row>
    <row r="116" spans="1:35" s="165" customFormat="1" ht="14.25" customHeight="1" x14ac:dyDescent="0.2">
      <c r="A116" s="172"/>
      <c r="B116" s="173">
        <v>5400</v>
      </c>
      <c r="C116" s="174"/>
      <c r="D116" s="175"/>
      <c r="E116" s="175"/>
      <c r="F116" s="175">
        <v>6.6</v>
      </c>
      <c r="G116" s="174"/>
      <c r="H116" s="175"/>
      <c r="I116" s="175"/>
      <c r="J116" s="175">
        <v>2.9500000000000011</v>
      </c>
      <c r="K116" s="176">
        <v>33</v>
      </c>
      <c r="L116" s="164"/>
      <c r="P116" s="166"/>
      <c r="Q116" s="166"/>
      <c r="R116" s="166"/>
      <c r="S116" s="166"/>
      <c r="T116" s="166"/>
      <c r="U116" s="166"/>
      <c r="V116" s="166"/>
      <c r="W116" s="166"/>
      <c r="X116" s="166"/>
      <c r="Y116" s="166"/>
      <c r="Z116" s="166"/>
      <c r="AA116" s="166"/>
      <c r="AB116" s="166"/>
      <c r="AC116" s="166"/>
      <c r="AD116" s="166"/>
      <c r="AE116" s="166"/>
      <c r="AF116" s="166"/>
      <c r="AG116" s="166"/>
      <c r="AH116" s="166"/>
      <c r="AI116" s="166"/>
    </row>
    <row r="117" spans="1:35" s="165" customFormat="1" ht="14.25" customHeight="1" x14ac:dyDescent="0.2">
      <c r="A117" s="172"/>
      <c r="B117" s="173">
        <v>5500</v>
      </c>
      <c r="C117" s="174"/>
      <c r="D117" s="175"/>
      <c r="E117" s="175"/>
      <c r="F117" s="175">
        <v>6.7</v>
      </c>
      <c r="G117" s="174"/>
      <c r="H117" s="175"/>
      <c r="I117" s="175"/>
      <c r="J117" s="175">
        <v>2.8500000000000005</v>
      </c>
      <c r="K117" s="176">
        <v>34</v>
      </c>
      <c r="L117" s="164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  <c r="Z117" s="166"/>
      <c r="AA117" s="166"/>
      <c r="AB117" s="166"/>
      <c r="AC117" s="166"/>
      <c r="AD117" s="166"/>
      <c r="AE117" s="166"/>
      <c r="AF117" s="166"/>
      <c r="AG117" s="166"/>
      <c r="AH117" s="166"/>
      <c r="AI117" s="166"/>
    </row>
    <row r="118" spans="1:35" s="165" customFormat="1" ht="14.25" customHeight="1" x14ac:dyDescent="0.2">
      <c r="A118" s="172"/>
      <c r="B118" s="173">
        <v>5600</v>
      </c>
      <c r="C118" s="174"/>
      <c r="D118" s="175"/>
      <c r="E118" s="175"/>
      <c r="F118" s="175">
        <v>6.8</v>
      </c>
      <c r="G118" s="174"/>
      <c r="H118" s="175"/>
      <c r="I118" s="175"/>
      <c r="J118" s="175">
        <v>2.7500000000000009</v>
      </c>
      <c r="K118" s="176">
        <v>35</v>
      </c>
      <c r="L118" s="164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  <c r="Z118" s="166"/>
      <c r="AA118" s="166"/>
      <c r="AB118" s="166"/>
      <c r="AC118" s="166"/>
      <c r="AD118" s="166"/>
      <c r="AE118" s="166"/>
      <c r="AF118" s="166"/>
      <c r="AG118" s="166"/>
      <c r="AH118" s="166"/>
      <c r="AI118" s="166"/>
    </row>
    <row r="119" spans="1:35" s="165" customFormat="1" ht="14.25" customHeight="1" x14ac:dyDescent="0.2">
      <c r="A119" s="172"/>
      <c r="B119" s="173">
        <v>5700</v>
      </c>
      <c r="C119" s="174"/>
      <c r="D119" s="175"/>
      <c r="E119" s="175"/>
      <c r="F119" s="175">
        <v>6.95</v>
      </c>
      <c r="G119" s="174"/>
      <c r="H119" s="175"/>
      <c r="I119" s="175"/>
      <c r="J119" s="175">
        <v>2.6000000000000005</v>
      </c>
      <c r="K119" s="176">
        <v>36</v>
      </c>
      <c r="L119" s="164"/>
      <c r="P119" s="166"/>
      <c r="Q119" s="166"/>
      <c r="R119" s="166"/>
      <c r="S119" s="166"/>
      <c r="T119" s="166"/>
      <c r="U119" s="166"/>
      <c r="V119" s="166"/>
      <c r="W119" s="166"/>
      <c r="X119" s="166"/>
      <c r="Y119" s="166"/>
      <c r="Z119" s="166"/>
      <c r="AA119" s="166"/>
      <c r="AB119" s="166"/>
      <c r="AC119" s="166"/>
      <c r="AD119" s="166"/>
      <c r="AE119" s="166"/>
      <c r="AF119" s="166"/>
      <c r="AG119" s="166"/>
      <c r="AH119" s="166"/>
      <c r="AI119" s="166"/>
    </row>
    <row r="120" spans="1:35" s="165" customFormat="1" ht="14.25" customHeight="1" x14ac:dyDescent="0.2">
      <c r="A120" s="172"/>
      <c r="B120" s="173">
        <v>5800</v>
      </c>
      <c r="C120" s="174"/>
      <c r="D120" s="175"/>
      <c r="E120" s="175"/>
      <c r="F120" s="175">
        <v>7.05</v>
      </c>
      <c r="G120" s="174"/>
      <c r="H120" s="175"/>
      <c r="I120" s="175"/>
      <c r="J120" s="175">
        <v>2.5000000000000009</v>
      </c>
      <c r="K120" s="176">
        <v>37</v>
      </c>
      <c r="L120" s="164"/>
      <c r="P120" s="166"/>
      <c r="Q120" s="166"/>
      <c r="R120" s="166"/>
      <c r="S120" s="166"/>
      <c r="T120" s="166"/>
      <c r="U120" s="166"/>
      <c r="V120" s="166"/>
      <c r="W120" s="166"/>
      <c r="X120" s="166"/>
      <c r="Y120" s="166"/>
      <c r="Z120" s="166"/>
      <c r="AA120" s="166"/>
      <c r="AB120" s="166"/>
      <c r="AC120" s="166"/>
      <c r="AD120" s="166"/>
      <c r="AE120" s="166"/>
      <c r="AF120" s="166"/>
      <c r="AG120" s="166"/>
      <c r="AH120" s="166"/>
      <c r="AI120" s="166"/>
    </row>
    <row r="121" spans="1:35" s="165" customFormat="1" ht="14.25" customHeight="1" x14ac:dyDescent="0.2">
      <c r="A121" s="172"/>
      <c r="B121" s="173">
        <v>5900</v>
      </c>
      <c r="C121" s="174"/>
      <c r="D121" s="175"/>
      <c r="E121" s="175"/>
      <c r="F121" s="175">
        <v>7.15</v>
      </c>
      <c r="G121" s="174"/>
      <c r="H121" s="175"/>
      <c r="I121" s="175"/>
      <c r="J121" s="175">
        <v>2.4000000000000004</v>
      </c>
      <c r="K121" s="176">
        <v>38</v>
      </c>
      <c r="L121" s="164"/>
      <c r="P121" s="166"/>
      <c r="Q121" s="166"/>
      <c r="R121" s="166"/>
      <c r="S121" s="166"/>
      <c r="T121" s="166"/>
      <c r="U121" s="166"/>
      <c r="V121" s="166"/>
      <c r="W121" s="166"/>
      <c r="X121" s="166"/>
      <c r="Y121" s="166"/>
      <c r="Z121" s="166"/>
      <c r="AA121" s="166"/>
      <c r="AB121" s="166"/>
      <c r="AC121" s="166"/>
      <c r="AD121" s="166"/>
      <c r="AE121" s="166"/>
      <c r="AF121" s="166"/>
      <c r="AG121" s="166"/>
      <c r="AH121" s="166"/>
      <c r="AI121" s="166"/>
    </row>
    <row r="122" spans="1:35" s="165" customFormat="1" ht="14.25" customHeight="1" x14ac:dyDescent="0.2">
      <c r="A122" s="172"/>
      <c r="B122" s="173">
        <v>6000</v>
      </c>
      <c r="C122" s="174"/>
      <c r="D122" s="175"/>
      <c r="E122" s="175"/>
      <c r="F122" s="175">
        <v>7.3</v>
      </c>
      <c r="G122" s="174"/>
      <c r="H122" s="175"/>
      <c r="I122" s="175"/>
      <c r="J122" s="175">
        <v>2.2500000000000009</v>
      </c>
      <c r="K122" s="176">
        <v>39</v>
      </c>
      <c r="L122" s="164"/>
      <c r="P122" s="166"/>
      <c r="Q122" s="166"/>
      <c r="R122" s="166"/>
      <c r="S122" s="166"/>
      <c r="T122" s="166"/>
      <c r="U122" s="166"/>
      <c r="V122" s="166"/>
      <c r="W122" s="166"/>
      <c r="X122" s="166"/>
      <c r="Y122" s="166"/>
      <c r="Z122" s="166"/>
      <c r="AA122" s="166"/>
      <c r="AB122" s="166"/>
      <c r="AC122" s="166"/>
      <c r="AD122" s="166"/>
      <c r="AE122" s="166"/>
      <c r="AF122" s="166"/>
      <c r="AG122" s="166"/>
      <c r="AH122" s="166"/>
      <c r="AI122" s="166"/>
    </row>
    <row r="123" spans="1:35" s="165" customFormat="1" ht="14.25" customHeight="1" x14ac:dyDescent="0.2">
      <c r="A123" s="172"/>
      <c r="B123" s="173">
        <v>6100</v>
      </c>
      <c r="C123" s="174"/>
      <c r="D123" s="175"/>
      <c r="E123" s="175"/>
      <c r="F123" s="175">
        <v>7.4</v>
      </c>
      <c r="G123" s="174"/>
      <c r="H123" s="175"/>
      <c r="I123" s="175"/>
      <c r="J123" s="175">
        <v>2.1500000000000004</v>
      </c>
      <c r="K123" s="176">
        <v>40</v>
      </c>
      <c r="L123" s="164"/>
      <c r="P123" s="166"/>
      <c r="Q123" s="166"/>
      <c r="R123" s="166"/>
      <c r="S123" s="166"/>
      <c r="T123" s="166"/>
      <c r="U123" s="166"/>
      <c r="V123" s="166"/>
      <c r="W123" s="166"/>
      <c r="X123" s="166"/>
      <c r="Y123" s="166"/>
      <c r="Z123" s="166"/>
      <c r="AA123" s="166"/>
      <c r="AB123" s="166"/>
      <c r="AC123" s="166"/>
      <c r="AD123" s="166"/>
      <c r="AE123" s="166"/>
      <c r="AF123" s="166"/>
      <c r="AG123" s="166"/>
      <c r="AH123" s="166"/>
      <c r="AI123" s="166"/>
    </row>
    <row r="124" spans="1:35" s="165" customFormat="1" ht="14.25" customHeight="1" x14ac:dyDescent="0.2">
      <c r="A124" s="172"/>
      <c r="B124" s="173">
        <v>6200</v>
      </c>
      <c r="C124" s="174"/>
      <c r="D124" s="175"/>
      <c r="E124" s="175"/>
      <c r="F124" s="175">
        <v>7.55</v>
      </c>
      <c r="G124" s="174"/>
      <c r="H124" s="175"/>
      <c r="I124" s="175"/>
      <c r="J124" s="175">
        <v>2.0000000000000009</v>
      </c>
      <c r="K124" s="176">
        <v>41</v>
      </c>
      <c r="L124" s="164"/>
      <c r="P124" s="166"/>
      <c r="Q124" s="166"/>
      <c r="R124" s="166"/>
      <c r="S124" s="166"/>
      <c r="T124" s="166"/>
      <c r="U124" s="166"/>
      <c r="V124" s="166"/>
      <c r="W124" s="166"/>
      <c r="X124" s="166"/>
      <c r="Y124" s="166"/>
      <c r="Z124" s="166"/>
      <c r="AA124" s="166"/>
      <c r="AB124" s="166"/>
      <c r="AC124" s="166"/>
      <c r="AD124" s="166"/>
      <c r="AE124" s="166"/>
      <c r="AF124" s="166"/>
      <c r="AG124" s="166"/>
      <c r="AH124" s="166"/>
      <c r="AI124" s="166"/>
    </row>
    <row r="125" spans="1:35" s="165" customFormat="1" ht="14.25" customHeight="1" x14ac:dyDescent="0.2">
      <c r="A125" s="172"/>
      <c r="B125" s="173">
        <v>6300</v>
      </c>
      <c r="C125" s="174"/>
      <c r="D125" s="175"/>
      <c r="E125" s="175"/>
      <c r="F125" s="175">
        <v>7.65</v>
      </c>
      <c r="G125" s="174"/>
      <c r="H125" s="175"/>
      <c r="I125" s="175"/>
      <c r="J125" s="175">
        <v>1.9000000000000004</v>
      </c>
      <c r="K125" s="176">
        <v>42</v>
      </c>
      <c r="L125" s="164"/>
      <c r="P125" s="166"/>
      <c r="Q125" s="166"/>
      <c r="R125" s="166"/>
      <c r="S125" s="166"/>
      <c r="T125" s="166"/>
      <c r="U125" s="166"/>
      <c r="V125" s="166"/>
      <c r="W125" s="166"/>
      <c r="X125" s="166"/>
      <c r="Y125" s="166"/>
      <c r="Z125" s="166"/>
      <c r="AA125" s="166"/>
      <c r="AB125" s="166"/>
      <c r="AC125" s="166"/>
      <c r="AD125" s="166"/>
      <c r="AE125" s="166"/>
      <c r="AF125" s="166"/>
      <c r="AG125" s="166"/>
      <c r="AH125" s="166"/>
      <c r="AI125" s="166"/>
    </row>
    <row r="126" spans="1:35" s="165" customFormat="1" ht="14.25" customHeight="1" x14ac:dyDescent="0.2">
      <c r="A126" s="172"/>
      <c r="B126" s="173">
        <v>6400</v>
      </c>
      <c r="C126" s="174"/>
      <c r="D126" s="175"/>
      <c r="E126" s="175"/>
      <c r="F126" s="175">
        <v>7.75</v>
      </c>
      <c r="G126" s="174"/>
      <c r="H126" s="175"/>
      <c r="I126" s="175"/>
      <c r="J126" s="175">
        <v>1.8000000000000007</v>
      </c>
      <c r="K126" s="176">
        <v>43</v>
      </c>
      <c r="L126" s="164"/>
      <c r="P126" s="166"/>
      <c r="Q126" s="166"/>
      <c r="R126" s="166"/>
      <c r="S126" s="166"/>
      <c r="T126" s="166"/>
      <c r="U126" s="166"/>
      <c r="V126" s="166"/>
      <c r="W126" s="166"/>
      <c r="X126" s="166"/>
      <c r="Y126" s="166"/>
      <c r="Z126" s="166"/>
      <c r="AA126" s="166"/>
      <c r="AB126" s="166"/>
      <c r="AC126" s="166"/>
      <c r="AD126" s="166"/>
      <c r="AE126" s="166"/>
      <c r="AF126" s="166"/>
      <c r="AG126" s="166"/>
      <c r="AH126" s="166"/>
      <c r="AI126" s="166"/>
    </row>
    <row r="127" spans="1:35" s="165" customFormat="1" ht="14.25" customHeight="1" x14ac:dyDescent="0.2">
      <c r="A127" s="172"/>
      <c r="B127" s="173">
        <v>6500</v>
      </c>
      <c r="C127" s="174"/>
      <c r="D127" s="175"/>
      <c r="E127" s="175"/>
      <c r="F127" s="175">
        <v>7.9</v>
      </c>
      <c r="G127" s="174"/>
      <c r="H127" s="175"/>
      <c r="I127" s="175"/>
      <c r="J127" s="175">
        <v>1.6500000000000004</v>
      </c>
      <c r="K127" s="176">
        <v>44</v>
      </c>
      <c r="L127" s="164"/>
      <c r="P127" s="166"/>
      <c r="Q127" s="166"/>
      <c r="R127" s="166"/>
      <c r="S127" s="166"/>
      <c r="T127" s="166"/>
      <c r="U127" s="166"/>
      <c r="V127" s="166"/>
      <c r="W127" s="166"/>
      <c r="X127" s="166"/>
      <c r="Y127" s="166"/>
      <c r="Z127" s="166"/>
      <c r="AA127" s="166"/>
      <c r="AB127" s="166"/>
      <c r="AC127" s="166"/>
      <c r="AD127" s="166"/>
      <c r="AE127" s="166"/>
      <c r="AF127" s="166"/>
      <c r="AG127" s="166"/>
      <c r="AH127" s="166"/>
      <c r="AI127" s="166"/>
    </row>
    <row r="128" spans="1:35" s="165" customFormat="1" ht="14.25" customHeight="1" x14ac:dyDescent="0.2">
      <c r="A128" s="172"/>
      <c r="B128" s="173">
        <v>6600</v>
      </c>
      <c r="C128" s="174"/>
      <c r="D128" s="175"/>
      <c r="E128" s="175"/>
      <c r="F128" s="175">
        <v>8</v>
      </c>
      <c r="G128" s="174"/>
      <c r="H128" s="175"/>
      <c r="I128" s="175"/>
      <c r="J128" s="175">
        <v>1.5500000000000007</v>
      </c>
      <c r="K128" s="176">
        <v>45</v>
      </c>
      <c r="L128" s="164"/>
      <c r="P128" s="166"/>
      <c r="Q128" s="166"/>
      <c r="R128" s="166"/>
      <c r="S128" s="166"/>
      <c r="T128" s="166"/>
      <c r="U128" s="166"/>
      <c r="V128" s="166"/>
      <c r="W128" s="166"/>
      <c r="X128" s="166"/>
      <c r="Y128" s="166"/>
      <c r="Z128" s="166"/>
      <c r="AA128" s="166"/>
      <c r="AB128" s="166"/>
      <c r="AC128" s="166"/>
      <c r="AD128" s="166"/>
      <c r="AE128" s="166"/>
      <c r="AF128" s="166"/>
      <c r="AG128" s="166"/>
      <c r="AH128" s="166"/>
      <c r="AI128" s="166"/>
    </row>
    <row r="129" spans="1:35" s="165" customFormat="1" ht="14.25" customHeight="1" x14ac:dyDescent="0.2">
      <c r="A129" s="172"/>
      <c r="B129" s="173">
        <v>6700</v>
      </c>
      <c r="C129" s="174"/>
      <c r="D129" s="175"/>
      <c r="E129" s="175"/>
      <c r="F129" s="175">
        <v>8.1</v>
      </c>
      <c r="G129" s="174"/>
      <c r="H129" s="175"/>
      <c r="I129" s="175"/>
      <c r="J129" s="175">
        <v>1.4500000000000011</v>
      </c>
      <c r="K129" s="176">
        <v>46</v>
      </c>
      <c r="L129" s="164"/>
      <c r="P129" s="166"/>
      <c r="Q129" s="166"/>
      <c r="R129" s="166"/>
      <c r="S129" s="166"/>
      <c r="T129" s="166"/>
      <c r="U129" s="166"/>
      <c r="V129" s="166"/>
      <c r="W129" s="166"/>
      <c r="X129" s="166"/>
      <c r="Y129" s="166"/>
      <c r="Z129" s="166"/>
      <c r="AA129" s="166"/>
      <c r="AB129" s="166"/>
      <c r="AC129" s="166"/>
      <c r="AD129" s="166"/>
      <c r="AE129" s="166"/>
      <c r="AF129" s="166"/>
      <c r="AG129" s="166"/>
      <c r="AH129" s="166"/>
      <c r="AI129" s="166"/>
    </row>
    <row r="130" spans="1:35" s="165" customFormat="1" ht="14.25" customHeight="1" x14ac:dyDescent="0.2">
      <c r="A130" s="172"/>
      <c r="B130" s="173">
        <v>6800</v>
      </c>
      <c r="C130" s="174"/>
      <c r="D130" s="175"/>
      <c r="E130" s="175"/>
      <c r="F130" s="175">
        <v>8.25</v>
      </c>
      <c r="G130" s="174"/>
      <c r="H130" s="175"/>
      <c r="I130" s="175"/>
      <c r="J130" s="175">
        <v>1.3000000000000007</v>
      </c>
      <c r="K130" s="176">
        <v>47</v>
      </c>
      <c r="L130" s="164"/>
      <c r="P130" s="166"/>
      <c r="Q130" s="166"/>
      <c r="R130" s="166"/>
      <c r="S130" s="166"/>
      <c r="T130" s="166"/>
      <c r="U130" s="166"/>
      <c r="V130" s="166"/>
      <c r="W130" s="166"/>
      <c r="X130" s="166"/>
      <c r="Y130" s="166"/>
      <c r="Z130" s="166"/>
      <c r="AA130" s="166"/>
      <c r="AB130" s="166"/>
      <c r="AC130" s="166"/>
      <c r="AD130" s="166"/>
      <c r="AE130" s="166"/>
      <c r="AF130" s="166"/>
      <c r="AG130" s="166"/>
      <c r="AH130" s="166"/>
      <c r="AI130" s="166"/>
    </row>
    <row r="131" spans="1:35" s="165" customFormat="1" ht="14.25" customHeight="1" x14ac:dyDescent="0.2">
      <c r="A131" s="172"/>
      <c r="B131" s="173">
        <v>6900</v>
      </c>
      <c r="C131" s="174"/>
      <c r="D131" s="175"/>
      <c r="E131" s="175"/>
      <c r="F131" s="175">
        <v>8.35</v>
      </c>
      <c r="G131" s="174"/>
      <c r="H131" s="175"/>
      <c r="I131" s="175"/>
      <c r="J131" s="175">
        <v>1.2000000000000011</v>
      </c>
      <c r="K131" s="176">
        <v>48</v>
      </c>
      <c r="L131" s="164"/>
      <c r="P131" s="166"/>
      <c r="Q131" s="166"/>
      <c r="R131" s="166"/>
      <c r="S131" s="166"/>
      <c r="T131" s="166"/>
      <c r="U131" s="166"/>
      <c r="V131" s="166"/>
      <c r="W131" s="166"/>
      <c r="X131" s="166"/>
      <c r="Y131" s="166"/>
      <c r="Z131" s="166"/>
      <c r="AA131" s="166"/>
      <c r="AB131" s="166"/>
      <c r="AC131" s="166"/>
      <c r="AD131" s="166"/>
      <c r="AE131" s="166"/>
      <c r="AF131" s="166"/>
      <c r="AG131" s="166"/>
      <c r="AH131" s="166"/>
      <c r="AI131" s="166"/>
    </row>
    <row r="132" spans="1:35" s="165" customFormat="1" ht="14.25" customHeight="1" x14ac:dyDescent="0.2">
      <c r="A132" s="172"/>
      <c r="B132" s="173">
        <v>7000</v>
      </c>
      <c r="C132" s="174"/>
      <c r="D132" s="175"/>
      <c r="E132" s="175"/>
      <c r="F132" s="175">
        <v>8.5</v>
      </c>
      <c r="G132" s="174"/>
      <c r="H132" s="175"/>
      <c r="I132" s="175"/>
      <c r="J132" s="175">
        <v>1.0500000000000007</v>
      </c>
      <c r="K132" s="176">
        <v>49</v>
      </c>
      <c r="L132" s="164"/>
      <c r="P132" s="166"/>
      <c r="Q132" s="166"/>
      <c r="R132" s="166"/>
      <c r="S132" s="166"/>
      <c r="T132" s="166"/>
      <c r="U132" s="166"/>
      <c r="V132" s="166"/>
      <c r="W132" s="166"/>
      <c r="X132" s="166"/>
      <c r="Y132" s="166"/>
      <c r="Z132" s="166"/>
      <c r="AA132" s="166"/>
      <c r="AB132" s="166"/>
      <c r="AC132" s="166"/>
      <c r="AD132" s="166"/>
      <c r="AE132" s="166"/>
      <c r="AF132" s="166"/>
      <c r="AG132" s="166"/>
      <c r="AH132" s="166"/>
      <c r="AI132" s="166"/>
    </row>
    <row r="133" spans="1:35" s="165" customFormat="1" ht="14.25" customHeight="1" x14ac:dyDescent="0.2">
      <c r="A133" s="172"/>
      <c r="B133" s="173">
        <v>7100</v>
      </c>
      <c r="C133" s="174"/>
      <c r="D133" s="175"/>
      <c r="E133" s="175"/>
      <c r="F133" s="175">
        <v>8.6</v>
      </c>
      <c r="G133" s="174"/>
      <c r="H133" s="175"/>
      <c r="I133" s="175"/>
      <c r="J133" s="175">
        <v>0.95000000000000107</v>
      </c>
      <c r="K133" s="176">
        <v>50</v>
      </c>
      <c r="L133" s="164"/>
      <c r="P133" s="166"/>
      <c r="Q133" s="166"/>
      <c r="R133" s="166"/>
      <c r="S133" s="166"/>
      <c r="T133" s="166"/>
      <c r="U133" s="166"/>
      <c r="V133" s="166"/>
      <c r="W133" s="166"/>
      <c r="X133" s="166"/>
      <c r="Y133" s="166"/>
      <c r="Z133" s="166"/>
      <c r="AA133" s="166"/>
      <c r="AB133" s="166"/>
      <c r="AC133" s="166"/>
      <c r="AD133" s="166"/>
      <c r="AE133" s="166"/>
      <c r="AF133" s="166"/>
      <c r="AG133" s="166"/>
      <c r="AH133" s="166"/>
      <c r="AI133" s="166"/>
    </row>
    <row r="134" spans="1:35" s="165" customFormat="1" ht="14.25" customHeight="1" x14ac:dyDescent="0.2">
      <c r="A134" s="172"/>
      <c r="B134" s="173">
        <v>7200</v>
      </c>
      <c r="C134" s="174"/>
      <c r="D134" s="175"/>
      <c r="E134" s="175"/>
      <c r="F134" s="175">
        <v>8.6999999999999993</v>
      </c>
      <c r="G134" s="174"/>
      <c r="H134" s="175"/>
      <c r="I134" s="175"/>
      <c r="J134" s="175">
        <v>0.85000000000000142</v>
      </c>
      <c r="K134" s="176">
        <v>51</v>
      </c>
      <c r="L134" s="164"/>
      <c r="P134" s="166"/>
      <c r="Q134" s="166"/>
      <c r="R134" s="166"/>
      <c r="S134" s="166"/>
      <c r="T134" s="166"/>
      <c r="U134" s="166"/>
      <c r="V134" s="166"/>
      <c r="W134" s="166"/>
      <c r="X134" s="166"/>
      <c r="Y134" s="166"/>
      <c r="Z134" s="166"/>
      <c r="AA134" s="166"/>
      <c r="AB134" s="166"/>
      <c r="AC134" s="166"/>
      <c r="AD134" s="166"/>
      <c r="AE134" s="166"/>
      <c r="AF134" s="166"/>
      <c r="AG134" s="166"/>
      <c r="AH134" s="166"/>
      <c r="AI134" s="166"/>
    </row>
    <row r="135" spans="1:35" s="165" customFormat="1" ht="14.25" customHeight="1" x14ac:dyDescent="0.2">
      <c r="A135" s="172"/>
      <c r="B135" s="173">
        <v>7300</v>
      </c>
      <c r="C135" s="174"/>
      <c r="D135" s="175"/>
      <c r="E135" s="175"/>
      <c r="F135" s="175">
        <v>8.85</v>
      </c>
      <c r="G135" s="174"/>
      <c r="H135" s="175"/>
      <c r="I135" s="175"/>
      <c r="J135" s="175">
        <v>0.70000000000000107</v>
      </c>
      <c r="K135" s="176">
        <v>52</v>
      </c>
      <c r="L135" s="164"/>
      <c r="P135" s="166"/>
      <c r="Q135" s="166"/>
      <c r="R135" s="166"/>
      <c r="S135" s="166"/>
      <c r="T135" s="166"/>
      <c r="U135" s="166"/>
      <c r="V135" s="166"/>
      <c r="W135" s="166"/>
      <c r="X135" s="166"/>
      <c r="Y135" s="166"/>
      <c r="Z135" s="166"/>
      <c r="AA135" s="166"/>
      <c r="AB135" s="166"/>
      <c r="AC135" s="166"/>
      <c r="AD135" s="166"/>
      <c r="AE135" s="166"/>
      <c r="AF135" s="166"/>
      <c r="AG135" s="166"/>
      <c r="AH135" s="166"/>
      <c r="AI135" s="166"/>
    </row>
    <row r="136" spans="1:35" s="165" customFormat="1" ht="14.25" customHeight="1" x14ac:dyDescent="0.2">
      <c r="A136" s="172"/>
      <c r="B136" s="173">
        <v>7400</v>
      </c>
      <c r="C136" s="174"/>
      <c r="D136" s="175"/>
      <c r="E136" s="175"/>
      <c r="F136" s="175">
        <v>8.9499999999999993</v>
      </c>
      <c r="G136" s="174"/>
      <c r="H136" s="175"/>
      <c r="I136" s="175"/>
      <c r="J136" s="175">
        <v>0.60000000000000142</v>
      </c>
      <c r="K136" s="176">
        <v>53</v>
      </c>
      <c r="L136" s="164"/>
      <c r="P136" s="166"/>
      <c r="Q136" s="166"/>
      <c r="R136" s="166"/>
      <c r="S136" s="166"/>
      <c r="T136" s="166"/>
      <c r="U136" s="166"/>
      <c r="V136" s="166"/>
      <c r="W136" s="166"/>
      <c r="X136" s="166"/>
      <c r="Y136" s="166"/>
      <c r="Z136" s="166"/>
      <c r="AA136" s="166"/>
      <c r="AB136" s="166"/>
      <c r="AC136" s="166"/>
      <c r="AD136" s="166"/>
      <c r="AE136" s="166"/>
      <c r="AF136" s="166"/>
      <c r="AG136" s="166"/>
      <c r="AH136" s="166"/>
      <c r="AI136" s="166"/>
    </row>
    <row r="137" spans="1:35" s="165" customFormat="1" ht="14.25" customHeight="1" x14ac:dyDescent="0.2">
      <c r="A137" s="172"/>
      <c r="B137" s="173">
        <v>7500</v>
      </c>
      <c r="C137" s="174"/>
      <c r="D137" s="175"/>
      <c r="E137" s="175"/>
      <c r="F137" s="175">
        <v>9.1</v>
      </c>
      <c r="G137" s="174"/>
      <c r="H137" s="175"/>
      <c r="I137" s="175"/>
      <c r="J137" s="175">
        <v>0.45000000000000107</v>
      </c>
      <c r="K137" s="176">
        <v>54</v>
      </c>
      <c r="L137" s="164"/>
      <c r="P137" s="166"/>
      <c r="Q137" s="166"/>
      <c r="R137" s="166"/>
      <c r="S137" s="166"/>
      <c r="T137" s="166"/>
      <c r="U137" s="166"/>
      <c r="V137" s="166"/>
      <c r="W137" s="166"/>
      <c r="X137" s="166"/>
      <c r="Y137" s="166"/>
      <c r="Z137" s="166"/>
      <c r="AA137" s="166"/>
      <c r="AB137" s="166"/>
      <c r="AC137" s="166"/>
      <c r="AD137" s="166"/>
      <c r="AE137" s="166"/>
      <c r="AF137" s="166"/>
      <c r="AG137" s="166"/>
      <c r="AH137" s="166"/>
      <c r="AI137" s="166"/>
    </row>
    <row r="138" spans="1:35" s="165" customFormat="1" ht="14.25" customHeight="1" x14ac:dyDescent="0.2">
      <c r="A138" s="172"/>
      <c r="B138" s="173">
        <v>7600</v>
      </c>
      <c r="C138" s="174"/>
      <c r="D138" s="175"/>
      <c r="E138" s="175"/>
      <c r="F138" s="175">
        <v>9.1999999999999993</v>
      </c>
      <c r="G138" s="174"/>
      <c r="H138" s="175"/>
      <c r="I138" s="175"/>
      <c r="J138" s="175">
        <v>0.35000000000000142</v>
      </c>
      <c r="K138" s="176">
        <v>55</v>
      </c>
      <c r="L138" s="164"/>
      <c r="P138" s="166"/>
      <c r="Q138" s="166"/>
      <c r="R138" s="166"/>
      <c r="S138" s="166"/>
      <c r="T138" s="166"/>
      <c r="U138" s="166"/>
      <c r="V138" s="166"/>
      <c r="W138" s="166"/>
      <c r="X138" s="166"/>
      <c r="Y138" s="166"/>
      <c r="Z138" s="166"/>
      <c r="AA138" s="166"/>
      <c r="AB138" s="166"/>
      <c r="AC138" s="166"/>
      <c r="AD138" s="166"/>
      <c r="AE138" s="166"/>
      <c r="AF138" s="166"/>
      <c r="AG138" s="166"/>
      <c r="AH138" s="166"/>
      <c r="AI138" s="166"/>
    </row>
    <row r="139" spans="1:35" s="165" customFormat="1" ht="14.25" customHeight="1" x14ac:dyDescent="0.2">
      <c r="A139" s="172"/>
      <c r="B139" s="173">
        <v>7700</v>
      </c>
      <c r="C139" s="174"/>
      <c r="D139" s="175"/>
      <c r="E139" s="175"/>
      <c r="F139" s="175">
        <v>9.3000000000000007</v>
      </c>
      <c r="G139" s="174"/>
      <c r="H139" s="175"/>
      <c r="I139" s="175"/>
      <c r="J139" s="175">
        <v>0.25</v>
      </c>
      <c r="K139" s="176">
        <v>56</v>
      </c>
      <c r="L139" s="164"/>
      <c r="P139" s="166"/>
      <c r="Q139" s="166"/>
      <c r="R139" s="166"/>
      <c r="S139" s="166"/>
      <c r="T139" s="166"/>
      <c r="U139" s="166"/>
      <c r="V139" s="166"/>
      <c r="W139" s="166"/>
      <c r="X139" s="166"/>
      <c r="Y139" s="166"/>
      <c r="Z139" s="166"/>
      <c r="AA139" s="166"/>
      <c r="AB139" s="166"/>
      <c r="AC139" s="166"/>
      <c r="AD139" s="166"/>
      <c r="AE139" s="166"/>
      <c r="AF139" s="166"/>
      <c r="AG139" s="166"/>
      <c r="AH139" s="166"/>
      <c r="AI139" s="166"/>
    </row>
    <row r="140" spans="1:35" s="165" customFormat="1" ht="14.25" customHeight="1" x14ac:dyDescent="0.2">
      <c r="A140" s="172"/>
      <c r="B140" s="173">
        <v>7800</v>
      </c>
      <c r="C140" s="174"/>
      <c r="D140" s="175"/>
      <c r="E140" s="175"/>
      <c r="F140" s="175">
        <v>9.4499999999999993</v>
      </c>
      <c r="G140" s="174"/>
      <c r="H140" s="175"/>
      <c r="I140" s="175"/>
      <c r="J140" s="175">
        <v>0.10000000000000142</v>
      </c>
      <c r="K140" s="176">
        <v>57</v>
      </c>
      <c r="L140" s="164"/>
      <c r="P140" s="166"/>
      <c r="Q140" s="166"/>
      <c r="R140" s="166"/>
      <c r="S140" s="166"/>
      <c r="T140" s="166"/>
      <c r="U140" s="166"/>
      <c r="V140" s="166"/>
      <c r="W140" s="166"/>
      <c r="X140" s="166"/>
      <c r="Y140" s="166"/>
      <c r="Z140" s="166"/>
      <c r="AA140" s="166"/>
      <c r="AB140" s="166"/>
      <c r="AC140" s="166"/>
      <c r="AD140" s="166"/>
      <c r="AE140" s="166"/>
      <c r="AF140" s="166"/>
      <c r="AG140" s="166"/>
      <c r="AH140" s="166"/>
      <c r="AI140" s="166"/>
    </row>
    <row r="141" spans="1:35" s="165" customFormat="1" ht="14.25" customHeight="1" x14ac:dyDescent="0.2">
      <c r="A141" s="172"/>
      <c r="B141" s="173">
        <v>7900</v>
      </c>
      <c r="C141" s="174"/>
      <c r="D141" s="175"/>
      <c r="E141" s="175"/>
      <c r="F141" s="175">
        <v>9.5500000000000007</v>
      </c>
      <c r="G141" s="174"/>
      <c r="H141" s="175"/>
      <c r="I141" s="175"/>
      <c r="J141" s="175">
        <v>0</v>
      </c>
      <c r="K141" s="176">
        <v>58</v>
      </c>
      <c r="L141" s="164"/>
      <c r="P141" s="166"/>
      <c r="Q141" s="166"/>
      <c r="R141" s="166"/>
      <c r="S141" s="166"/>
      <c r="T141" s="166"/>
      <c r="U141" s="166"/>
      <c r="V141" s="166"/>
      <c r="W141" s="166"/>
      <c r="X141" s="166"/>
      <c r="Y141" s="166"/>
      <c r="Z141" s="166"/>
      <c r="AA141" s="166"/>
      <c r="AB141" s="166"/>
      <c r="AC141" s="166"/>
      <c r="AD141" s="166"/>
      <c r="AE141" s="166"/>
      <c r="AF141" s="166"/>
      <c r="AG141" s="166"/>
      <c r="AH141" s="166"/>
      <c r="AI141" s="166"/>
    </row>
    <row r="142" spans="1:35" s="165" customFormat="1" ht="14.25" customHeight="1" x14ac:dyDescent="0.2">
      <c r="A142" s="172"/>
      <c r="B142" s="173">
        <v>8000</v>
      </c>
      <c r="C142" s="174"/>
      <c r="D142" s="175"/>
      <c r="E142" s="175"/>
      <c r="F142" s="175">
        <v>9.6999999999999993</v>
      </c>
      <c r="G142" s="174"/>
      <c r="H142" s="175"/>
      <c r="I142" s="175"/>
      <c r="J142" s="175">
        <v>0</v>
      </c>
      <c r="K142" s="176">
        <v>59</v>
      </c>
      <c r="L142" s="164"/>
      <c r="P142" s="166"/>
      <c r="Q142" s="166"/>
      <c r="R142" s="166"/>
      <c r="S142" s="166"/>
      <c r="T142" s="166"/>
      <c r="U142" s="166"/>
      <c r="V142" s="166"/>
      <c r="W142" s="166"/>
      <c r="X142" s="166"/>
      <c r="Y142" s="166"/>
      <c r="Z142" s="166"/>
      <c r="AA142" s="166"/>
      <c r="AB142" s="166"/>
      <c r="AC142" s="166"/>
      <c r="AD142" s="166"/>
      <c r="AE142" s="166"/>
      <c r="AF142" s="166"/>
      <c r="AG142" s="166"/>
      <c r="AH142" s="166"/>
      <c r="AI142" s="166"/>
    </row>
    <row r="143" spans="1:35" s="165" customFormat="1" ht="14.25" customHeight="1" x14ac:dyDescent="0.2">
      <c r="A143" s="172"/>
      <c r="B143" s="173">
        <v>8100</v>
      </c>
      <c r="C143" s="174"/>
      <c r="D143" s="175"/>
      <c r="E143" s="175"/>
      <c r="F143" s="175">
        <v>9.8000000000000007</v>
      </c>
      <c r="G143" s="174"/>
      <c r="H143" s="175"/>
      <c r="I143" s="175"/>
      <c r="J143" s="175">
        <v>0</v>
      </c>
      <c r="K143" s="176">
        <v>60</v>
      </c>
      <c r="L143" s="164"/>
      <c r="P143" s="166"/>
      <c r="Q143" s="166"/>
      <c r="R143" s="166"/>
      <c r="S143" s="166"/>
      <c r="T143" s="166"/>
      <c r="U143" s="166"/>
      <c r="V143" s="166"/>
      <c r="W143" s="166"/>
      <c r="X143" s="166"/>
      <c r="Y143" s="166"/>
      <c r="Z143" s="166"/>
      <c r="AA143" s="166"/>
      <c r="AB143" s="166"/>
      <c r="AC143" s="166"/>
      <c r="AD143" s="166"/>
      <c r="AE143" s="166"/>
      <c r="AF143" s="166"/>
      <c r="AG143" s="166"/>
      <c r="AH143" s="166"/>
      <c r="AI143" s="166"/>
    </row>
    <row r="144" spans="1:35" s="165" customFormat="1" ht="14.25" customHeight="1" x14ac:dyDescent="0.2">
      <c r="A144" s="172"/>
      <c r="B144" s="173">
        <v>8200</v>
      </c>
      <c r="C144" s="174"/>
      <c r="D144" s="175"/>
      <c r="E144" s="175"/>
      <c r="F144" s="175">
        <v>9.9499999999999993</v>
      </c>
      <c r="G144" s="174"/>
      <c r="H144" s="175"/>
      <c r="I144" s="175"/>
      <c r="J144" s="175">
        <v>0</v>
      </c>
      <c r="K144" s="176">
        <v>61</v>
      </c>
      <c r="L144" s="164"/>
      <c r="P144" s="166"/>
      <c r="Q144" s="166"/>
      <c r="R144" s="166"/>
      <c r="S144" s="166"/>
      <c r="T144" s="166"/>
      <c r="U144" s="166"/>
      <c r="V144" s="166"/>
      <c r="W144" s="166"/>
      <c r="X144" s="166"/>
      <c r="Y144" s="166"/>
      <c r="Z144" s="166"/>
      <c r="AA144" s="166"/>
      <c r="AB144" s="166"/>
      <c r="AC144" s="166"/>
      <c r="AD144" s="166"/>
      <c r="AE144" s="166"/>
      <c r="AF144" s="166"/>
      <c r="AG144" s="166"/>
      <c r="AH144" s="166"/>
      <c r="AI144" s="166"/>
    </row>
    <row r="145" spans="1:35" s="165" customFormat="1" ht="14.25" customHeight="1" x14ac:dyDescent="0.2">
      <c r="A145" s="172"/>
      <c r="B145" s="173">
        <v>8300</v>
      </c>
      <c r="C145" s="174"/>
      <c r="D145" s="175"/>
      <c r="E145" s="175"/>
      <c r="F145" s="175">
        <v>10.050000000000001</v>
      </c>
      <c r="G145" s="174"/>
      <c r="H145" s="175"/>
      <c r="I145" s="175"/>
      <c r="J145" s="175">
        <v>0</v>
      </c>
      <c r="K145" s="176">
        <v>62</v>
      </c>
      <c r="L145" s="164"/>
      <c r="P145" s="166"/>
      <c r="Q145" s="166"/>
      <c r="R145" s="166"/>
      <c r="S145" s="166"/>
      <c r="T145" s="166"/>
      <c r="U145" s="166"/>
      <c r="V145" s="166"/>
      <c r="W145" s="166"/>
      <c r="X145" s="166"/>
      <c r="Y145" s="166"/>
      <c r="Z145" s="166"/>
      <c r="AA145" s="166"/>
      <c r="AB145" s="166"/>
      <c r="AC145" s="166"/>
      <c r="AD145" s="166"/>
      <c r="AE145" s="166"/>
      <c r="AF145" s="166"/>
      <c r="AG145" s="166"/>
      <c r="AH145" s="166"/>
      <c r="AI145" s="166"/>
    </row>
    <row r="146" spans="1:35" s="165" customFormat="1" ht="14.25" customHeight="1" x14ac:dyDescent="0.2">
      <c r="A146" s="172"/>
      <c r="B146" s="173">
        <v>8400</v>
      </c>
      <c r="C146" s="174"/>
      <c r="D146" s="175"/>
      <c r="E146" s="175"/>
      <c r="F146" s="175">
        <v>10.15</v>
      </c>
      <c r="G146" s="174"/>
      <c r="H146" s="175"/>
      <c r="I146" s="175"/>
      <c r="J146" s="175">
        <v>0</v>
      </c>
      <c r="K146" s="176">
        <v>63</v>
      </c>
      <c r="L146" s="164"/>
      <c r="P146" s="166"/>
      <c r="Q146" s="166"/>
      <c r="R146" s="166"/>
      <c r="S146" s="166"/>
      <c r="T146" s="166"/>
      <c r="U146" s="166"/>
      <c r="V146" s="166"/>
      <c r="W146" s="166"/>
      <c r="X146" s="166"/>
      <c r="Y146" s="166"/>
      <c r="Z146" s="166"/>
      <c r="AA146" s="166"/>
      <c r="AB146" s="166"/>
      <c r="AC146" s="166"/>
      <c r="AD146" s="166"/>
      <c r="AE146" s="166"/>
      <c r="AF146" s="166"/>
      <c r="AG146" s="166"/>
      <c r="AH146" s="166"/>
      <c r="AI146" s="166"/>
    </row>
    <row r="147" spans="1:35" s="165" customFormat="1" ht="14.25" customHeight="1" x14ac:dyDescent="0.2">
      <c r="A147" s="172"/>
      <c r="B147" s="173">
        <v>8500</v>
      </c>
      <c r="C147" s="174"/>
      <c r="D147" s="175"/>
      <c r="E147" s="175"/>
      <c r="F147" s="175">
        <v>10.3</v>
      </c>
      <c r="G147" s="174"/>
      <c r="H147" s="175"/>
      <c r="I147" s="175"/>
      <c r="J147" s="175">
        <v>0</v>
      </c>
      <c r="K147" s="176">
        <v>64</v>
      </c>
      <c r="L147" s="164"/>
      <c r="P147" s="166"/>
      <c r="Q147" s="166"/>
      <c r="R147" s="166"/>
      <c r="S147" s="166"/>
      <c r="T147" s="166"/>
      <c r="U147" s="166"/>
      <c r="V147" s="166"/>
      <c r="W147" s="166"/>
      <c r="X147" s="166"/>
      <c r="Y147" s="166"/>
      <c r="Z147" s="166"/>
      <c r="AA147" s="166"/>
      <c r="AB147" s="166"/>
      <c r="AC147" s="166"/>
      <c r="AD147" s="166"/>
      <c r="AE147" s="166"/>
      <c r="AF147" s="166"/>
      <c r="AG147" s="166"/>
      <c r="AH147" s="166"/>
      <c r="AI147" s="166"/>
    </row>
    <row r="148" spans="1:35" s="165" customFormat="1" ht="14.25" customHeight="1" x14ac:dyDescent="0.2">
      <c r="A148" s="172"/>
      <c r="B148" s="173">
        <v>8600</v>
      </c>
      <c r="C148" s="174"/>
      <c r="D148" s="175"/>
      <c r="E148" s="175"/>
      <c r="F148" s="175">
        <v>10.4</v>
      </c>
      <c r="G148" s="174"/>
      <c r="H148" s="175"/>
      <c r="I148" s="175"/>
      <c r="J148" s="175">
        <v>0</v>
      </c>
      <c r="K148" s="176">
        <v>65</v>
      </c>
      <c r="L148" s="164"/>
      <c r="P148" s="166"/>
      <c r="Q148" s="166"/>
      <c r="R148" s="166"/>
      <c r="S148" s="166"/>
      <c r="T148" s="166"/>
      <c r="U148" s="166"/>
      <c r="V148" s="166"/>
      <c r="W148" s="166"/>
      <c r="X148" s="166"/>
      <c r="Y148" s="166"/>
      <c r="Z148" s="166"/>
      <c r="AA148" s="166"/>
      <c r="AB148" s="166"/>
      <c r="AC148" s="166"/>
      <c r="AD148" s="166"/>
      <c r="AE148" s="166"/>
      <c r="AF148" s="166"/>
      <c r="AG148" s="166"/>
      <c r="AH148" s="166"/>
      <c r="AI148" s="166"/>
    </row>
    <row r="149" spans="1:35" s="165" customFormat="1" ht="14.25" customHeight="1" x14ac:dyDescent="0.2">
      <c r="A149" s="172"/>
      <c r="B149" s="173">
        <v>8700</v>
      </c>
      <c r="C149" s="174"/>
      <c r="D149" s="175"/>
      <c r="E149" s="175"/>
      <c r="F149" s="175">
        <v>10.55</v>
      </c>
      <c r="G149" s="174"/>
      <c r="H149" s="175"/>
      <c r="I149" s="175"/>
      <c r="J149" s="175">
        <v>0</v>
      </c>
      <c r="K149" s="176">
        <v>66</v>
      </c>
      <c r="L149" s="164"/>
      <c r="P149" s="166"/>
      <c r="Q149" s="166"/>
      <c r="R149" s="166"/>
      <c r="S149" s="166"/>
      <c r="T149" s="166"/>
      <c r="U149" s="166"/>
      <c r="V149" s="166"/>
      <c r="W149" s="166"/>
      <c r="X149" s="166"/>
      <c r="Y149" s="166"/>
      <c r="Z149" s="166"/>
      <c r="AA149" s="166"/>
      <c r="AB149" s="166"/>
      <c r="AC149" s="166"/>
      <c r="AD149" s="166"/>
      <c r="AE149" s="166"/>
      <c r="AF149" s="166"/>
      <c r="AG149" s="166"/>
      <c r="AH149" s="166"/>
      <c r="AI149" s="166"/>
    </row>
    <row r="150" spans="1:35" s="165" customFormat="1" ht="14.25" customHeight="1" x14ac:dyDescent="0.2">
      <c r="A150" s="172"/>
      <c r="B150" s="173">
        <v>8800</v>
      </c>
      <c r="C150" s="174"/>
      <c r="D150" s="175"/>
      <c r="E150" s="175"/>
      <c r="F150" s="175">
        <v>10.65</v>
      </c>
      <c r="G150" s="174"/>
      <c r="H150" s="175"/>
      <c r="I150" s="175"/>
      <c r="J150" s="175">
        <v>0</v>
      </c>
      <c r="K150" s="176">
        <v>67</v>
      </c>
      <c r="L150" s="164"/>
      <c r="P150" s="166"/>
      <c r="Q150" s="166"/>
      <c r="R150" s="166"/>
      <c r="S150" s="166"/>
      <c r="T150" s="166"/>
      <c r="U150" s="166"/>
      <c r="V150" s="166"/>
      <c r="W150" s="166"/>
      <c r="X150" s="166"/>
      <c r="Y150" s="166"/>
      <c r="Z150" s="166"/>
      <c r="AA150" s="166"/>
      <c r="AB150" s="166"/>
      <c r="AC150" s="166"/>
      <c r="AD150" s="166"/>
      <c r="AE150" s="166"/>
      <c r="AF150" s="166"/>
      <c r="AG150" s="166"/>
      <c r="AH150" s="166"/>
      <c r="AI150" s="166"/>
    </row>
    <row r="151" spans="1:35" s="165" customFormat="1" ht="14.25" customHeight="1" x14ac:dyDescent="0.2">
      <c r="A151" s="172"/>
      <c r="B151" s="173">
        <v>8900</v>
      </c>
      <c r="C151" s="174"/>
      <c r="D151" s="175"/>
      <c r="E151" s="175"/>
      <c r="F151" s="175">
        <v>10.75</v>
      </c>
      <c r="G151" s="174"/>
      <c r="H151" s="175"/>
      <c r="I151" s="175"/>
      <c r="J151" s="175">
        <v>0</v>
      </c>
      <c r="K151" s="183">
        <v>68</v>
      </c>
      <c r="L151" s="164"/>
      <c r="P151" s="166"/>
      <c r="Q151" s="166"/>
      <c r="R151" s="166"/>
      <c r="S151" s="166"/>
      <c r="T151" s="166"/>
      <c r="U151" s="166"/>
      <c r="V151" s="166"/>
      <c r="W151" s="166"/>
      <c r="X151" s="166"/>
      <c r="Y151" s="166"/>
      <c r="Z151" s="166"/>
      <c r="AA151" s="166"/>
      <c r="AB151" s="166"/>
      <c r="AC151" s="166"/>
      <c r="AD151" s="166"/>
      <c r="AE151" s="166"/>
      <c r="AF151" s="166"/>
      <c r="AG151" s="166"/>
      <c r="AH151" s="166"/>
      <c r="AI151" s="166"/>
    </row>
    <row r="152" spans="1:35" s="186" customFormat="1" ht="14.25" customHeight="1" x14ac:dyDescent="0.2">
      <c r="A152" s="172"/>
      <c r="B152" s="173">
        <v>9000</v>
      </c>
      <c r="C152" s="184"/>
      <c r="D152" s="185"/>
      <c r="E152" s="185"/>
      <c r="F152" s="185">
        <v>10.9</v>
      </c>
      <c r="G152" s="174"/>
      <c r="H152" s="175"/>
      <c r="I152" s="175"/>
      <c r="J152" s="175">
        <v>0</v>
      </c>
      <c r="K152" s="176">
        <v>69</v>
      </c>
      <c r="L152" s="164"/>
      <c r="M152" s="165"/>
    </row>
    <row r="153" spans="1:35" s="186" customFormat="1" ht="14.25" customHeight="1" x14ac:dyDescent="0.2">
      <c r="A153" s="172"/>
      <c r="B153" s="173">
        <v>9100</v>
      </c>
      <c r="C153" s="184"/>
      <c r="D153" s="185"/>
      <c r="E153" s="185"/>
      <c r="F153" s="185">
        <v>11</v>
      </c>
      <c r="G153" s="174"/>
      <c r="H153" s="175"/>
      <c r="I153" s="175"/>
      <c r="J153" s="175">
        <v>0</v>
      </c>
      <c r="K153" s="176">
        <v>70</v>
      </c>
    </row>
    <row r="154" spans="1:35" s="186" customFormat="1" ht="14.25" customHeight="1" x14ac:dyDescent="0.2">
      <c r="A154" s="172"/>
      <c r="B154" s="173">
        <v>9200</v>
      </c>
      <c r="C154" s="184"/>
      <c r="D154" s="185"/>
      <c r="E154" s="185"/>
      <c r="F154" s="185">
        <v>11.1</v>
      </c>
      <c r="G154" s="174"/>
      <c r="H154" s="175"/>
      <c r="I154" s="175"/>
      <c r="J154" s="175">
        <v>0</v>
      </c>
      <c r="K154" s="176">
        <v>71</v>
      </c>
    </row>
    <row r="155" spans="1:35" s="186" customFormat="1" ht="14.25" customHeight="1" x14ac:dyDescent="0.2">
      <c r="A155" s="172"/>
      <c r="B155" s="173">
        <v>9300</v>
      </c>
      <c r="C155" s="184"/>
      <c r="D155" s="185"/>
      <c r="E155" s="185"/>
      <c r="F155" s="185">
        <v>11.25</v>
      </c>
      <c r="G155" s="174"/>
      <c r="H155" s="175"/>
      <c r="I155" s="175"/>
      <c r="J155" s="175">
        <v>0</v>
      </c>
      <c r="K155" s="176">
        <v>72</v>
      </c>
    </row>
    <row r="156" spans="1:35" s="186" customFormat="1" ht="14.25" customHeight="1" x14ac:dyDescent="0.2">
      <c r="A156" s="172"/>
      <c r="B156" s="173">
        <v>9400</v>
      </c>
      <c r="C156" s="184"/>
      <c r="D156" s="185"/>
      <c r="E156" s="185"/>
      <c r="F156" s="185">
        <v>11.35</v>
      </c>
      <c r="G156" s="174"/>
      <c r="H156" s="175"/>
      <c r="I156" s="175"/>
      <c r="J156" s="175">
        <v>0</v>
      </c>
      <c r="K156" s="176">
        <v>73</v>
      </c>
    </row>
    <row r="157" spans="1:35" s="186" customFormat="1" ht="14.25" customHeight="1" x14ac:dyDescent="0.2">
      <c r="A157" s="172"/>
      <c r="B157" s="173">
        <v>9500</v>
      </c>
      <c r="C157" s="184"/>
      <c r="D157" s="185"/>
      <c r="E157" s="185"/>
      <c r="F157" s="185">
        <v>11.5</v>
      </c>
      <c r="G157" s="174"/>
      <c r="H157" s="175"/>
      <c r="I157" s="175"/>
      <c r="J157" s="175">
        <v>0</v>
      </c>
      <c r="K157" s="176">
        <v>74</v>
      </c>
    </row>
    <row r="158" spans="1:35" s="186" customFormat="1" ht="14.25" customHeight="1" x14ac:dyDescent="0.2">
      <c r="A158" s="172"/>
      <c r="B158" s="173">
        <v>9600</v>
      </c>
      <c r="C158" s="184"/>
      <c r="D158" s="185"/>
      <c r="E158" s="185"/>
      <c r="F158" s="185">
        <v>11.6</v>
      </c>
      <c r="G158" s="174"/>
      <c r="H158" s="175"/>
      <c r="I158" s="175"/>
      <c r="J158" s="175">
        <v>0</v>
      </c>
      <c r="K158" s="176">
        <v>75</v>
      </c>
    </row>
    <row r="159" spans="1:35" s="186" customFormat="1" ht="14.25" customHeight="1" x14ac:dyDescent="0.2">
      <c r="A159" s="172"/>
      <c r="B159" s="173">
        <v>9700</v>
      </c>
      <c r="C159" s="184"/>
      <c r="D159" s="185"/>
      <c r="E159" s="185"/>
      <c r="F159" s="185">
        <v>11.7</v>
      </c>
      <c r="G159" s="174"/>
      <c r="H159" s="175"/>
      <c r="I159" s="175"/>
      <c r="J159" s="175">
        <v>0</v>
      </c>
      <c r="K159" s="176">
        <v>76</v>
      </c>
    </row>
    <row r="160" spans="1:35" s="186" customFormat="1" ht="14.25" customHeight="1" x14ac:dyDescent="0.2">
      <c r="A160" s="172"/>
      <c r="B160" s="173">
        <v>9800</v>
      </c>
      <c r="C160" s="184"/>
      <c r="D160" s="185"/>
      <c r="E160" s="185"/>
      <c r="F160" s="185">
        <v>11.85</v>
      </c>
      <c r="G160" s="174"/>
      <c r="H160" s="175"/>
      <c r="I160" s="175"/>
      <c r="J160" s="175">
        <v>0</v>
      </c>
      <c r="K160" s="176">
        <v>77</v>
      </c>
    </row>
    <row r="161" spans="1:13" s="186" customFormat="1" ht="14.25" customHeight="1" x14ac:dyDescent="0.2">
      <c r="A161" s="187"/>
      <c r="B161" s="188">
        <v>9900</v>
      </c>
      <c r="C161" s="189"/>
      <c r="D161" s="190"/>
      <c r="E161" s="190"/>
      <c r="F161" s="190">
        <v>11.9</v>
      </c>
      <c r="G161" s="191"/>
      <c r="H161" s="192"/>
      <c r="I161" s="192"/>
      <c r="J161" s="192">
        <v>0</v>
      </c>
      <c r="K161" s="183">
        <v>78</v>
      </c>
    </row>
    <row r="162" spans="1:13" s="6" customFormat="1" ht="16.5" customHeight="1" x14ac:dyDescent="0.2"/>
    <row r="163" spans="1:13" s="6" customFormat="1" ht="16.5" customHeight="1" x14ac:dyDescent="0.2"/>
    <row r="164" spans="1:13" ht="16.5" customHeight="1" x14ac:dyDescent="0.25">
      <c r="L164" s="6"/>
      <c r="M164" s="6"/>
    </row>
    <row r="165" spans="1:13" ht="16.5" customHeight="1" x14ac:dyDescent="0.25"/>
    <row r="166" spans="1:13" ht="16.5" customHeight="1" x14ac:dyDescent="0.25"/>
    <row r="167" spans="1:13" ht="16.5" customHeight="1" x14ac:dyDescent="0.25"/>
  </sheetData>
  <mergeCells count="81">
    <mergeCell ref="V29:X29"/>
    <mergeCell ref="V31:X31"/>
    <mergeCell ref="V34:X34"/>
    <mergeCell ref="V35:X35"/>
    <mergeCell ref="V39:X39"/>
    <mergeCell ref="J31:K31"/>
    <mergeCell ref="J33:K33"/>
    <mergeCell ref="J34:K34"/>
    <mergeCell ref="V49:X49"/>
    <mergeCell ref="L98:M101"/>
    <mergeCell ref="L97:M97"/>
    <mergeCell ref="V41:X41"/>
    <mergeCell ref="V37:X37"/>
    <mergeCell ref="V46:X46"/>
    <mergeCell ref="V47:X47"/>
    <mergeCell ref="V48:X48"/>
    <mergeCell ref="L88:M91"/>
    <mergeCell ref="J24:K24"/>
    <mergeCell ref="J25:K25"/>
    <mergeCell ref="J26:K26"/>
    <mergeCell ref="J27:K27"/>
    <mergeCell ref="J30:K30"/>
    <mergeCell ref="E77:K77"/>
    <mergeCell ref="H79:K79"/>
    <mergeCell ref="H16:J16"/>
    <mergeCell ref="A20:B20"/>
    <mergeCell ref="H18:J18"/>
    <mergeCell ref="J28:K28"/>
    <mergeCell ref="J29:K29"/>
    <mergeCell ref="A49:B50"/>
    <mergeCell ref="H19:J19"/>
    <mergeCell ref="H17:J17"/>
    <mergeCell ref="A17:B17"/>
    <mergeCell ref="A18:B18"/>
    <mergeCell ref="A19:B19"/>
    <mergeCell ref="A16:B16"/>
    <mergeCell ref="J35:K35"/>
    <mergeCell ref="H20:J20"/>
    <mergeCell ref="E62:G62"/>
    <mergeCell ref="J62:K62"/>
    <mergeCell ref="J63:K63"/>
    <mergeCell ref="J64:K64"/>
    <mergeCell ref="J66:K66"/>
    <mergeCell ref="E49:G49"/>
    <mergeCell ref="D44:E44"/>
    <mergeCell ref="A83:B83"/>
    <mergeCell ref="C83:F83"/>
    <mergeCell ref="G83:J83"/>
    <mergeCell ref="J69:K69"/>
    <mergeCell ref="J70:K70"/>
    <mergeCell ref="C75:K75"/>
    <mergeCell ref="J73:K73"/>
    <mergeCell ref="J67:K67"/>
    <mergeCell ref="F59:G59"/>
    <mergeCell ref="J59:K59"/>
    <mergeCell ref="E60:H60"/>
    <mergeCell ref="J60:K60"/>
    <mergeCell ref="E61:G61"/>
    <mergeCell ref="J61:K61"/>
    <mergeCell ref="J58:K58"/>
    <mergeCell ref="J36:K36"/>
    <mergeCell ref="J37:K37"/>
    <mergeCell ref="J39:K39"/>
    <mergeCell ref="J44:K44"/>
    <mergeCell ref="J45:K45"/>
    <mergeCell ref="J47:K47"/>
    <mergeCell ref="I48:L48"/>
    <mergeCell ref="J49:L49"/>
    <mergeCell ref="J53:K53"/>
    <mergeCell ref="J41:K41"/>
    <mergeCell ref="J42:K42"/>
    <mergeCell ref="J55:K55"/>
    <mergeCell ref="J57:K57"/>
    <mergeCell ref="J43:K43"/>
    <mergeCell ref="J40:K40"/>
    <mergeCell ref="P22:S23"/>
    <mergeCell ref="U22:U23"/>
    <mergeCell ref="T22:T23"/>
    <mergeCell ref="Z22:Z23"/>
    <mergeCell ref="C8:L8"/>
    <mergeCell ref="C9:L9"/>
  </mergeCells>
  <pageMargins left="0.51181102362204722" right="0.11811023622047245" top="0" bottom="0" header="0" footer="0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Vorlage</vt:lpstr>
      <vt:lpstr>Vorlage!Druckbereich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Renate Boog</dc:creator>
  <cp:lastModifiedBy>Andres Pascal</cp:lastModifiedBy>
  <cp:lastPrinted>2019-11-26T09:06:08Z</cp:lastPrinted>
  <dcterms:created xsi:type="dcterms:W3CDTF">2019-07-04T11:46:26Z</dcterms:created>
  <dcterms:modified xsi:type="dcterms:W3CDTF">2024-04-18T13:46:20Z</dcterms:modified>
</cp:coreProperties>
</file>